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15573c9e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ad4a8880b6a54c71"/>
    <x:sheet xmlns:r="http://schemas.openxmlformats.org/officeDocument/2006/relationships" name="Project Inputs" sheetId="2" r:id="R59ff0af9a57c44a7"/>
    <x:sheet xmlns:r="http://schemas.openxmlformats.org/officeDocument/2006/relationships" name="Product Catalogue" sheetId="3" r:id="R5c5d0d3ba0c54076"/>
    <x:sheet xmlns:r="http://schemas.openxmlformats.org/officeDocument/2006/relationships" name="Room Schedule" sheetId="4" r:id="R33ea786bd28f474a"/>
    <x:sheet xmlns:r="http://schemas.openxmlformats.org/officeDocument/2006/relationships" name="Room Type Components" sheetId="5" r:id="Rf94b6f4486524a3b"/>
    <x:sheet xmlns:r="http://schemas.openxmlformats.org/officeDocument/2006/relationships" name="BOQ Summary" sheetId="6" r:id="R9946b7d146644ae6"/>
    <x:sheet xmlns:r="http://schemas.openxmlformats.org/officeDocument/2006/relationships" name="Evidence Register" sheetId="7" r:id="R9a4d8edbe68a4d00"/>
    <x:sheet xmlns:r="http://schemas.openxmlformats.org/officeDocument/2006/relationships" name="Mock-up Approval" sheetId="8" r:id="Reb7407e3772940d6"/>
    <x:sheet xmlns:r="http://schemas.openxmlformats.org/officeDocument/2006/relationships" name="Packaging Labels" sheetId="9" r:id="Rca58ae118acf4ecc"/>
    <x:sheet xmlns:r="http://schemas.openxmlformats.org/officeDocument/2006/relationships" name="CAD Register" sheetId="10" r:id="R402e24fe983b4f4b"/>
    <x:sheet xmlns:r="http://schemas.openxmlformats.org/officeDocument/2006/relationships" name="Dashboard" sheetId="11" r:id="R75c325e9132c4b38"/>
    <x:sheet xmlns:r="http://schemas.openxmlformats.org/officeDocument/2006/relationships" name="Material Finish Library" sheetId="12" r:id="R5c20c0648849432f"/>
    <x:sheet xmlns:r="http://schemas.openxmlformats.org/officeDocument/2006/relationships" name="O&amp;M Schedule" sheetId="13" r:id="Ra73bf67af8c9406c"/>
    <x:sheet xmlns:r="http://schemas.openxmlformats.org/officeDocument/2006/relationships" name="Product Code Rules" sheetId="14" r:id="Ra67e6309d97b4fa8"/>
    <x:sheet xmlns:r="http://schemas.openxmlformats.org/officeDocument/2006/relationships" name="Responsibility Matrix" sheetId="15" r:id="Rd6063ec680094335"/>
    <x:sheet xmlns:r="http://schemas.openxmlformats.org/officeDocument/2006/relationships" name="Production Release Register" sheetId="16" r:id="Raa77542d13824246"/>
    <x:sheet xmlns:r="http://schemas.openxmlformats.org/officeDocument/2006/relationships" name="QC Inspection Register" sheetId="17" r:id="Rf6688208529a4308"/>
    <x:sheet xmlns:r="http://schemas.openxmlformats.org/officeDocument/2006/relationships" name="NCR Register" sheetId="18" r:id="R1e0b604b00b0456c"/>
    <x:sheet xmlns:r="http://schemas.openxmlformats.org/officeDocument/2006/relationships" name="Sample Approval Register" sheetId="19" r:id="Rbf8d0688c2764675"/>
    <x:sheet xmlns:r="http://schemas.openxmlformats.org/officeDocument/2006/relationships" name="Procurement RFQ Register" sheetId="20" r:id="R3edad3461e1a428f"/>
    <x:sheet xmlns:r="http://schemas.openxmlformats.org/officeDocument/2006/relationships" name="Order Variation Register" sheetId="21" r:id="R3ee79643f7a74115"/>
    <x:sheet xmlns:r="http://schemas.openxmlformats.org/officeDocument/2006/relationships" name="Shipment Release Register" sheetId="22" r:id="Rd0c1d6608dfb47b4"/>
    <x:sheet xmlns:r="http://schemas.openxmlformats.org/officeDocument/2006/relationships" name="Handover Register" sheetId="23" r:id="Rfce520905167486d"/>
    <x:sheet xmlns:r="http://schemas.openxmlformats.org/officeDocument/2006/relationships" name="Warranty Service Register" sheetId="24" r:id="Ref7fe109654c4f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737B7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2272B"/>
      </x:patternFill>
    </x:fill>
    <x:fill>
      <x:patternFill patternType="solid">
        <x:fgColor rgb="FFF6F3EE"/>
      </x:patternFill>
    </x:fill>
    <x:fill>
      <x:patternFill patternType="solid">
        <x:fgColor rgb="FF22272B"/>
      </x:patternFill>
    </x:fill>
    <x:fill>
      <x:patternFill patternType="solid">
        <x:fgColor rgb="FFF6F3EE"/>
      </x:patternFill>
    </x:fill>
    <x:fill>
      <x:patternFill patternType="solid">
        <x:fgColor rgb="FF22272B"/>
      </x:patternFill>
    </x:fill>
    <x:fill>
      <x:patternFill patternType="solid">
        <x:fgColor rgb="FFF6F3EE"/>
      </x:patternFill>
    </x:fill>
    <x:fill>
      <x:patternFill patternType="solid">
        <x:fgColor rgb="FF22272B"/>
      </x:patternFill>
    </x:fill>
    <x:fill>
      <x:patternFill patternType="solid">
        <x:fgColor rgb="FFF6F3EE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horizontal="center" vertical="top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horizontal="center" vertical="top" wrapText="1"/>
    </x:xf>
    <x:xf numFmtId="0" fontId="2" fillId="8" borderId="0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 applyAlignment="1">
      <x:alignment vertical="top" wrapText="1"/>
    </x:xf>
    <x:xf numFmtId="0" fontId="3" fillId="9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8">
    <x:dxf>
      <x:font>
        <x:b/>
        <x:color rgb="FF9A3412"/>
      </x:font>
      <x:fill>
        <x:patternFill>
          <x:bgColor rgb="FFFFF4E5"/>
        </x:patternFill>
      </x:fill>
    </x:dxf>
    <x:dxf>
      <x:font>
        <x:b/>
        <x:color rgb="FF991B1B"/>
      </x:font>
      <x:fill>
        <x:patternFill>
          <x:bgColor rgb="FFFDE2E2"/>
        </x:patternFill>
      </x:fill>
    </x:dxf>
    <x:dxf>
      <x:font>
        <x:b/>
        <x:color rgb="FF166534"/>
      </x:font>
      <x:fill>
        <x:patternFill>
          <x:bgColor rgb="FFE5F3EA"/>
        </x:patternFill>
      </x:fill>
    </x:dxf>
    <x:dxf>
      <x:font>
        <x:b/>
        <x:color rgb="FF166534"/>
      </x:font>
      <x:fill>
        <x:patternFill>
          <x:bgColor rgb="FFE5F3EA"/>
        </x:patternFill>
      </x:fill>
    </x:dxf>
    <x:dxf>
      <x:font>
        <x:b/>
        <x:color rgb="FF9A3412"/>
      </x:font>
      <x:fill>
        <x:patternFill>
          <x:bgColor rgb="FFFFF4E5"/>
        </x:patternFill>
      </x:fill>
    </x:dxf>
    <x:dxf>
      <x:font>
        <x:b/>
        <x:color rgb="FF991B1B"/>
      </x:font>
      <x:fill>
        <x:patternFill>
          <x:bgColor rgb="FFFDE2E2"/>
        </x:patternFill>
      </x:fill>
    </x:dxf>
    <x:dxf>
      <x:font>
        <x:b/>
        <x:color rgb="FF9A3412"/>
      </x:font>
      <x:fill>
        <x:patternFill>
          <x:bgColor rgb="FFFFF4E5"/>
        </x:patternFill>
      </x:fill>
    </x:dxf>
    <x:dxf>
      <x:font>
        <x:b/>
        <x:color rgb="FF166534"/>
      </x:font>
      <x:fill>
        <x:patternFill>
          <x:bgColor rgb="FFE5F3EA"/>
        </x:patternFill>
      </x:fill>
    </x:dxf>
    <x:dxf>
      <x:font>
        <x:b/>
        <x:color rgb="FF166534"/>
      </x:font>
      <x:fill>
        <x:patternFill patternType="solid">
          <x:bgColor rgb="FFE5F3EA"/>
        </x:patternFill>
      </x:fill>
    </x:dxf>
    <x:dxf>
      <x:font>
        <x:b/>
        <x:color rgb="FF9A3412"/>
      </x:font>
      <x:fill>
        <x:patternFill patternType="solid">
          <x:bgColor rgb="FFFFF4E5"/>
        </x:patternFill>
      </x:fill>
    </x:dxf>
    <x:dxf>
      <x:font>
        <x:b/>
        <x:color rgb="FF166534"/>
      </x:font>
      <x:fill>
        <x:patternFill patternType="solid">
          <x:bgColor rgb="FFE5F3EA"/>
        </x:patternFill>
      </x:fill>
    </x:dxf>
    <x:dxf>
      <x:font>
        <x:b/>
        <x:color rgb="FF9A3412"/>
      </x:font>
      <x:fill>
        <x:patternFill patternType="solid">
          <x:bgColor rgb="FFFFF4E5"/>
        </x:patternFill>
      </x:fill>
    </x:dxf>
    <x:dxf>
      <x:font>
        <x:b/>
        <x:color rgb="FF166534"/>
      </x:font>
      <x:fill>
        <x:patternFill patternType="solid">
          <x:bgColor rgb="FFE5F3EA"/>
        </x:patternFill>
      </x:fill>
    </x:dxf>
    <x:dxf>
      <x:font>
        <x:b/>
        <x:color rgb="FF991B1B"/>
      </x:font>
      <x:fill>
        <x:patternFill patternType="solid">
          <x:bgColor rgb="FFFDE2E2"/>
        </x:patternFill>
      </x:fill>
    </x:dxf>
    <x:dxf>
      <x:font>
        <x:b/>
        <x:color rgb="FF166534"/>
      </x:font>
      <x:fill>
        <x:patternFill patternType="solid">
          <x:bgColor rgb="FFE5F3EA"/>
        </x:patternFill>
      </x:fill>
    </x:dxf>
    <x:dxf>
      <x:font>
        <x:b/>
        <x:color rgb="FF9A3412"/>
      </x:font>
      <x:fill>
        <x:patternFill patternType="solid">
          <x:bgColor rgb="FFFFF4E5"/>
        </x:patternFill>
      </x:fill>
    </x:dxf>
    <x:dxf>
      <x:font>
        <x:b/>
        <x:color rgb="FF166534"/>
      </x:font>
      <x:fill>
        <x:patternFill patternType="solid">
          <x:bgColor rgb="FFE5F3EA"/>
        </x:patternFill>
      </x:fill>
    </x:dxf>
    <x:dxf>
      <x:font>
        <x:b/>
        <x:color rgb="FF9A3412"/>
      </x:font>
      <x:fill>
        <x:patternFill patternType="solid">
          <x:bgColor rgb="FFFF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d3e8fc6bd4856" /><Relationship Type="http://schemas.openxmlformats.org/officeDocument/2006/relationships/theme" Target="/xl/theme/theme1.xml" Id="R10fd65051b114c74" /><Relationship Type="http://schemas.openxmlformats.org/officeDocument/2006/relationships/sharedStrings" Target="/xl/sharedStrings.xml" Id="R7823a9ed5a2d4777" /><Relationship Type="http://schemas.openxmlformats.org/officeDocument/2006/relationships/worksheet" Target="/xl/worksheets/sheet1.xml" Id="Rad4a8880b6a54c71" /><Relationship Type="http://schemas.openxmlformats.org/officeDocument/2006/relationships/worksheet" Target="/xl/worksheets/sheet2.xml" Id="R59ff0af9a57c44a7" /><Relationship Type="http://schemas.openxmlformats.org/officeDocument/2006/relationships/worksheet" Target="/xl/worksheets/sheet3.xml" Id="R5c5d0d3ba0c54076" /><Relationship Type="http://schemas.openxmlformats.org/officeDocument/2006/relationships/worksheet" Target="/xl/worksheets/sheet4.xml" Id="R33ea786bd28f474a" /><Relationship Type="http://schemas.openxmlformats.org/officeDocument/2006/relationships/worksheet" Target="/xl/worksheets/sheet5.xml" Id="Rf94b6f4486524a3b" /><Relationship Type="http://schemas.openxmlformats.org/officeDocument/2006/relationships/worksheet" Target="/xl/worksheets/sheet6.xml" Id="R9946b7d146644ae6" /><Relationship Type="http://schemas.openxmlformats.org/officeDocument/2006/relationships/worksheet" Target="/xl/worksheets/sheet7.xml" Id="R9a4d8edbe68a4d00" /><Relationship Type="http://schemas.openxmlformats.org/officeDocument/2006/relationships/worksheet" Target="/xl/worksheets/sheet8.xml" Id="Reb7407e3772940d6" /><Relationship Type="http://schemas.openxmlformats.org/officeDocument/2006/relationships/worksheet" Target="/xl/worksheets/sheet9.xml" Id="Rca58ae118acf4ecc" /><Relationship Type="http://schemas.openxmlformats.org/officeDocument/2006/relationships/worksheet" Target="/xl/worksheets/sheet10.xml" Id="R402e24fe983b4f4b" /><Relationship Type="http://schemas.openxmlformats.org/officeDocument/2006/relationships/worksheet" Target="/xl/worksheets/sheet11.xml" Id="R75c325e9132c4b38" /><Relationship Type="http://schemas.openxmlformats.org/officeDocument/2006/relationships/worksheet" Target="/xl/worksheets/sheet12.xml" Id="R5c20c0648849432f" /><Relationship Type="http://schemas.openxmlformats.org/officeDocument/2006/relationships/worksheet" Target="/xl/worksheets/sheet13.xml" Id="Ra73bf67af8c9406c" /><Relationship Type="http://schemas.openxmlformats.org/officeDocument/2006/relationships/worksheet" Target="/xl/worksheets/sheet14.xml" Id="Ra67e6309d97b4fa8" /><Relationship Type="http://schemas.openxmlformats.org/officeDocument/2006/relationships/worksheet" Target="/xl/worksheets/sheet15.xml" Id="Rd6063ec680094335" /><Relationship Type="http://schemas.openxmlformats.org/officeDocument/2006/relationships/worksheet" Target="/xl/worksheets/sheet16.xml" Id="Raa77542d13824246" /><Relationship Type="http://schemas.openxmlformats.org/officeDocument/2006/relationships/worksheet" Target="/xl/worksheets/sheet17.xml" Id="Rf6688208529a4308" /><Relationship Type="http://schemas.openxmlformats.org/officeDocument/2006/relationships/worksheet" Target="/xl/worksheets/sheet18.xml" Id="R1e0b604b00b0456c" /><Relationship Type="http://schemas.openxmlformats.org/officeDocument/2006/relationships/worksheet" Target="/xl/worksheets/sheet19.xml" Id="Rbf8d0688c2764675" /><Relationship Type="http://schemas.openxmlformats.org/officeDocument/2006/relationships/worksheet" Target="/xl/worksheets/sheet20.xml" Id="R3edad3461e1a428f" /><Relationship Type="http://schemas.openxmlformats.org/officeDocument/2006/relationships/worksheet" Target="/xl/worksheets/sheet21.xml" Id="R3ee79643f7a74115" /><Relationship Type="http://schemas.openxmlformats.org/officeDocument/2006/relationships/worksheet" Target="/xl/worksheets/sheet22.xml" Id="Rd0c1d6608dfb47b4" /><Relationship Type="http://schemas.openxmlformats.org/officeDocument/2006/relationships/worksheet" Target="/xl/worksheets/sheet23.xml" Id="Rfce520905167486d" /><Relationship Type="http://schemas.openxmlformats.org/officeDocument/2006/relationships/worksheet" Target="/xl/worksheets/sheet24.xml" Id="Ref7fe109654c4f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6" t="str">
        <x:v>Room Types</x:v>
      </x:c>
      <x:c r="B1" s="6" t="str">
        <x:v>Statuses</x:v>
      </x:c>
      <x:c r="C1" s="6" t="str">
        <x:v>Evidence Status</x:v>
      </x:c>
      <x:c r="D1" s="6" t="str">
        <x:v>Approval Status</x:v>
      </x:c>
    </x:row>
    <x:row r="2">
      <x:c r="A2" t="str">
        <x:v>Standard Room</x:v>
      </x:c>
      <x:c r="B2" t="str">
        <x:v>Draft</x:v>
      </x:c>
      <x:c r="C2" t="str">
        <x:v>Verified</x:v>
      </x:c>
      <x:c r="D2" t="str">
        <x:v>Not Started</x:v>
      </x:c>
    </x:row>
    <x:row r="3">
      <x:c r="A3" t="str">
        <x:v>Deluxe Room</x:v>
      </x:c>
      <x:c r="B3" t="str">
        <x:v>For Review</x:v>
      </x:c>
      <x:c r="C3" t="str">
        <x:v>Model-specific</x:v>
      </x:c>
      <x:c r="D3" t="str">
        <x:v>In Review</x:v>
      </x:c>
    </x:row>
    <x:row r="4">
      <x:c r="A4" t="str">
        <x:v>Suite</x:v>
      </x:c>
      <x:c r="B4" t="str">
        <x:v>For Approval</x:v>
      </x:c>
      <x:c r="C4" t="str">
        <x:v>Project-specific</x:v>
      </x:c>
      <x:c r="D4" t="str">
        <x:v>Approved</x:v>
      </x:c>
    </x:row>
    <x:row r="5">
      <x:c r="A5" t="str">
        <x:v>Accessible Room</x:v>
      </x:c>
      <x:c r="B5" t="str">
        <x:v>Approved</x:v>
      </x:c>
      <x:c r="C5" t="str">
        <x:v>Pending</x:v>
      </x:c>
      <x:c r="D5" t="str">
        <x:v>Approved with Comments</x:v>
      </x:c>
    </x:row>
    <x:row r="6">
      <x:c r="A6" t="str">
        <x:v>Villa</x:v>
      </x:c>
      <x:c r="B6" t="str">
        <x:v>Hold</x:v>
      </x:c>
      <x:c r="C6" t="str">
        <x:v>Hold</x:v>
      </x:c>
      <x:c r="D6" t="str">
        <x:v>Revise</x:v>
      </x:c>
    </x:row>
    <x:row r="7">
      <x:c r="A7" t="str">
        <x:v>Branded Residence</x:v>
      </x:c>
      <x:c r="B7" t="str">
        <x:v>Superseded</x:v>
      </x:c>
      <x:c r="C7" t="str">
        <x:v>Do Not Publish</x:v>
      </x:c>
      <x:c r="D7" t="str">
        <x:v>Hold</x:v>
      </x:c>
    </x:row>
    <x:row r="8">
      <x:c r="A8" t="str">
        <x:v>Public Washroom</x:v>
      </x:c>
      <x:c r="B8"/>
      <x:c r="C8"/>
      <x:c r="D8"/>
    </x:row>
    <x:row r="9">
      <x:c r="A9" t="str">
        <x:v>Spa / Wellness</x:v>
      </x:c>
      <x:c r="B9"/>
      <x:c r="C9"/>
      <x:c r="D9"/>
    </x:row>
    <x:row r="10">
      <x:c r="A10" t="str">
        <x:v>Restaurant / F&amp;B</x:v>
      </x:c>
      <x:c r="B10"/>
      <x:c r="C10"/>
      <x:c r="D10"/>
    </x:row>
    <x:row r="11">
      <x:c r="A11" t="str">
        <x:v>Reception / Lobby</x:v>
      </x:c>
      <x:c r="B11"/>
      <x:c r="C11"/>
      <x:c r="D11"/>
    </x:row>
    <x:row r="12">
      <x:c r="A12" t="str">
        <x:v>Other</x:v>
      </x:c>
      <x:c r="B12"/>
      <x:c r="C12"/>
      <x:c r="D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4" hidden="0" customWidth="1"/>
    <x:col min="3" max="3" width="2" hidden="0" customWidth="1"/>
    <x:col min="4" max="4" width="2" hidden="0" customWidth="1"/>
  </x:cols>
  <x:sheetData>
    <x:row r="1">
      <x:c r="A1" s="28" t="str">
        <x:v>TIRREN Hospitality Surface Systems - Project Control Workbook</x:v>
      </x:c>
      <x:c r="B1" s="28"/>
      <x:c r="C1" s="28"/>
      <x:c r="D1" s="28"/>
      <x:c r="E1" s="29"/>
      <x:c r="F1" s="29"/>
      <x:c r="G1" s="29"/>
      <x:c r="H1" s="29"/>
      <x:c r="I1" s="29"/>
      <x:c r="J1" s="29"/>
      <x:c r="K1" s="29"/>
      <x:c r="L1" s="29"/>
    </x:row>
    <x:row r="2">
      <x:c r="A2" s="30" t="str">
        <x:v>Editable template for room schedules, component mapping, BOQ roll-up, evidence control, mock-up approval, packaging and drawing registers.</x:v>
      </x:c>
      <x:c r="B2" s="30"/>
      <x:c r="C2" s="30"/>
      <x:c r="D2" s="30"/>
      <x:c r="E2" s="29"/>
      <x:c r="F2" s="29"/>
      <x:c r="G2" s="29"/>
      <x:c r="H2" s="29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Project Field</x:v>
      </x:c>
      <x:c r="B4" s="31" t="str">
        <x:v>Entry</x:v>
      </x:c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>
      <x:c r="A5" s="29" t="str">
        <x:v>Project Name</x:v>
      </x:c>
      <x:c r="B5" s="29" t="str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>
      <x:c r="A6" s="29" t="str">
        <x:v>Project Code</x:v>
      </x:c>
      <x:c r="B6" s="29" t="str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>
      <x:c r="A7" s="29" t="str">
        <x:v>Location</x:v>
      </x:c>
      <x:c r="B7" s="29" t="str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>
      <x:c r="A8" s="29" t="str">
        <x:v>Client / Developer</x:v>
      </x:c>
      <x:c r="B8" s="29" t="str"/>
      <x:c r="C8" s="29"/>
      <x:c r="D8" s="29"/>
      <x:c r="E8" s="29"/>
      <x:c r="F8" s="29"/>
      <x:c r="G8" s="29"/>
      <x:c r="H8" s="29"/>
      <x:c r="I8" s="29"/>
      <x:c r="J8" s="29"/>
      <x:c r="K8" s="29"/>
      <x:c r="L8" s="29"/>
    </x:row>
    <x:row r="9">
      <x:c r="A9" s="29" t="str">
        <x:v>Architect / Designer</x:v>
      </x:c>
      <x:c r="B9" s="29" t="str"/>
      <x:c r="C9" s="29"/>
      <x:c r="D9" s="29"/>
      <x:c r="E9" s="29"/>
      <x:c r="F9" s="29"/>
      <x:c r="G9" s="29"/>
      <x:c r="H9" s="29"/>
      <x:c r="I9" s="29"/>
      <x:c r="J9" s="29"/>
      <x:c r="K9" s="29"/>
      <x:c r="L9" s="29"/>
    </x:row>
    <x:row r="10">
      <x:c r="A10" s="29" t="str">
        <x:v>Main Contractor</x:v>
      </x:c>
      <x:c r="B10" s="29" t="str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</x:row>
    <x:row r="11">
      <x:c r="A11" s="29" t="str">
        <x:v>TIRREN Contact</x:v>
      </x:c>
      <x:c r="B11" s="29" t="str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</x:row>
    <x:row r="12">
      <x:c r="A12" s="29" t="str">
        <x:v>Target Mock-up Date</x:v>
      </x:c>
      <x:c r="B12" s="29" t="str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</x:row>
    <x:row r="13">
      <x:c r="A13" s="29" t="str">
        <x:v>Target Production Release</x:v>
      </x:c>
      <x:c r="B13" s="29" t="str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 t="str">
        <x:v>Target First Delivery</x:v>
      </x:c>
      <x:c r="B14" s="29" t="str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 t="str">
        <x:v>Revision</x:v>
      </x:c>
      <x:c r="B15" s="29" t="str">
        <x:v>A</x:v>
      </x:c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 t="str">
        <x:v>Prepared By</x:v>
      </x:c>
      <x:c r="B16" s="29" t="str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 t="str">
        <x:v>Date</x:v>
      </x:c>
      <x:c r="B17" s="29" t="str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30" hidden="0" customWidth="1"/>
    <x:col min="5" max="5" width="24" hidden="0" customWidth="1"/>
    <x:col min="6" max="6" width="20" hidden="0" customWidth="1"/>
    <x:col min="7" max="7" width="26" hidden="0" customWidth="1"/>
    <x:col min="8" max="8" width="48" hidden="0" customWidth="1"/>
  </x:cols>
  <x:sheetData>
    <x:row r="1">
      <x:c r="A1" s="28" t="str">
        <x:v>TIRREN Product Catalogue - Current Controlled Range</x:v>
      </x:c>
      <x:c r="B1" s="28"/>
      <x:c r="C1" s="28"/>
      <x:c r="D1" s="28"/>
      <x:c r="E1" s="28"/>
      <x:c r="F1" s="28"/>
      <x:c r="G1" s="28"/>
      <x:c r="H1" s="28"/>
      <x:c r="I1" s="29"/>
      <x:c r="J1" s="29"/>
      <x:c r="K1" s="29"/>
      <x:c r="L1" s="29"/>
    </x:row>
    <x:row r="2">
      <x:c r="A2" s="30" t="str">
        <x:v>Public-facing TIRREN codes only. Exact product evidence, mounting method and third-party documents are checked per selected configuration.</x:v>
      </x:c>
      <x:c r="B2" s="30"/>
      <x:c r="C2" s="30"/>
      <x:c r="D2" s="30"/>
      <x:c r="E2" s="30"/>
      <x:c r="F2" s="30"/>
      <x:c r="G2" s="30"/>
      <x:c r="H2" s="30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TIRREN Code</x:v>
      </x:c>
      <x:c r="B4" s="31" t="str">
        <x:v>Category</x:v>
      </x:c>
      <x:c r="C4" s="31" t="str">
        <x:v>Description</x:v>
      </x:c>
      <x:c r="D4" s="31" t="str">
        <x:v>Nominal Dimensions</x:v>
      </x:c>
      <x:c r="E4" s="31" t="str">
        <x:v>Finish</x:v>
      </x:c>
      <x:c r="F4" s="31" t="str">
        <x:v>Evidence Status</x:v>
      </x:c>
      <x:c r="G4" s="31" t="str">
        <x:v>Procurement Status</x:v>
      </x:c>
      <x:c r="H4" s="31" t="str">
        <x:v>Notes</x:v>
      </x:c>
      <x:c r="I4" s="29"/>
      <x:c r="J4" s="29"/>
      <x:c r="K4" s="29"/>
      <x:c r="L4" s="29"/>
    </x:row>
    <x:row r="5">
      <x:c r="A5" s="29" t="str">
        <x:v>TIRREN B1195</x:v>
      </x:c>
      <x:c r="B5" s="29" t="str">
        <x:v>Washbasin</x:v>
      </x:c>
      <x:c r="C5" s="29" t="str">
        <x:v>Linear vanity basin</x:v>
      </x:c>
      <x:c r="D5" s="29" t="str">
        <x:v>1195 x 455 x 20 mm</x:v>
      </x:c>
      <x:c r="E5" s="29" t="str">
        <x:v>Matte White</x:v>
      </x:c>
      <x:c r="F5" s="29" t="str">
        <x:v>Model-specific</x:v>
      </x:c>
      <x:c r="G5" s="29" t="str">
        <x:v>Available for project selection</x:v>
      </x:c>
      <x:c r="H5" s="29" t="str">
        <x:v>Long-format vanity application.</x:v>
      </x:c>
      <x:c r="I5" s="29"/>
      <x:c r="J5" s="29"/>
      <x:c r="K5" s="29"/>
      <x:c r="L5" s="29"/>
    </x:row>
    <x:row r="6">
      <x:c r="A6" s="29" t="str">
        <x:v>TIRREN B400</x:v>
      </x:c>
      <x:c r="B6" s="29" t="str">
        <x:v>Washbasin</x:v>
      </x:c>
      <x:c r="C6" s="29" t="str">
        <x:v>Compact square basin</x:v>
      </x:c>
      <x:c r="D6" s="29" t="str">
        <x:v>400 x 400 x 130 mm</x:v>
      </x:c>
      <x:c r="E6" s="29" t="str">
        <x:v>Matte White</x:v>
      </x:c>
      <x:c r="F6" s="29" t="str">
        <x:v>Model-specific</x:v>
      </x:c>
      <x:c r="G6" s="29" t="str">
        <x:v>Available for project selection</x:v>
      </x:c>
      <x:c r="H6" s="29" t="str">
        <x:v>Compact hospitality bathroom format.</x:v>
      </x:c>
      <x:c r="I6" s="29"/>
      <x:c r="J6" s="29"/>
      <x:c r="K6" s="29"/>
      <x:c r="L6" s="29"/>
    </x:row>
    <x:row r="7">
      <x:c r="A7" s="29" t="str">
        <x:v>TIRREN B1200</x:v>
      </x:c>
      <x:c r="B7" s="29" t="str">
        <x:v>Washbasin</x:v>
      </x:c>
      <x:c r="C7" s="29" t="str">
        <x:v>Linear vanity basin</x:v>
      </x:c>
      <x:c r="D7" s="29" t="str">
        <x:v>1200 x 500 x 100 mm</x:v>
      </x:c>
      <x:c r="E7" s="29" t="str">
        <x:v>Matte White</x:v>
      </x:c>
      <x:c r="F7" s="29" t="str">
        <x:v>Model-specific</x:v>
      </x:c>
      <x:c r="G7" s="29" t="str">
        <x:v>Available for project selection</x:v>
      </x:c>
      <x:c r="H7" s="29" t="str">
        <x:v>Long single-room vanity pathway.</x:v>
      </x:c>
      <x:c r="I7" s="29"/>
      <x:c r="J7" s="29"/>
      <x:c r="K7" s="29"/>
      <x:c r="L7" s="29"/>
    </x:row>
    <x:row r="8">
      <x:c r="A8" s="29" t="str">
        <x:v>TIRREN P445</x:v>
      </x:c>
      <x:c r="B8" s="29" t="str">
        <x:v>Washbasin</x:v>
      </x:c>
      <x:c r="C8" s="29" t="str">
        <x:v>Freestanding pedestal basin</x:v>
      </x:c>
      <x:c r="D8" s="29" t="str">
        <x:v>445 x 445 x 900 mm</x:v>
      </x:c>
      <x:c r="E8" s="29" t="str">
        <x:v>Glossy White</x:v>
      </x:c>
      <x:c r="F8" s="29" t="str">
        <x:v>Model-specific</x:v>
      </x:c>
      <x:c r="G8" s="29" t="str">
        <x:v>Available for project selection</x:v>
      </x:c>
      <x:c r="H8" s="29" t="str">
        <x:v>Floor-standing statement basin.</x:v>
      </x:c>
      <x:c r="I8" s="29"/>
      <x:c r="J8" s="29"/>
      <x:c r="K8" s="29"/>
      <x:c r="L8" s="29"/>
    </x:row>
    <x:row r="9">
      <x:c r="A9" s="29" t="str">
        <x:v>TIRREN B900</x:v>
      </x:c>
      <x:c r="B9" s="29" t="str">
        <x:v>Washbasin</x:v>
      </x:c>
      <x:c r="C9" s="29" t="str">
        <x:v>Compact vanity basin</x:v>
      </x:c>
      <x:c r="D9" s="29" t="str">
        <x:v>900 x 480 x 145 mm</x:v>
      </x:c>
      <x:c r="E9" s="29" t="str">
        <x:v>Matte / Glossy White</x:v>
      </x:c>
      <x:c r="F9" s="29" t="str">
        <x:v>Model-specific</x:v>
      </x:c>
      <x:c r="G9" s="29" t="str">
        <x:v>Available for project selection</x:v>
      </x:c>
      <x:c r="H9" s="29" t="str">
        <x:v>Tap and waste configuration to be confirmed.</x:v>
      </x:c>
      <x:c r="I9" s="29"/>
      <x:c r="J9" s="29"/>
      <x:c r="K9" s="29"/>
      <x:c r="L9" s="29"/>
    </x:row>
    <x:row r="10">
      <x:c r="A10" s="29" t="str">
        <x:v>TIRREN B1500</x:v>
      </x:c>
      <x:c r="B10" s="29" t="str">
        <x:v>Washbasin</x:v>
      </x:c>
      <x:c r="C10" s="29" t="str">
        <x:v>Long vanity basin</x:v>
      </x:c>
      <x:c r="D10" s="29" t="str">
        <x:v>1500 x 500 x 120 mm</x:v>
      </x:c>
      <x:c r="E10" s="29" t="str">
        <x:v>Matte / Glossy White</x:v>
      </x:c>
      <x:c r="F10" s="29" t="str">
        <x:v>Model-specific</x:v>
      </x:c>
      <x:c r="G10" s="29" t="str">
        <x:v>Available for project selection</x:v>
      </x:c>
      <x:c r="H10" s="29" t="str">
        <x:v>Repeated room-type format.</x:v>
      </x:c>
      <x:c r="I10" s="29"/>
      <x:c r="J10" s="29"/>
      <x:c r="K10" s="29"/>
      <x:c r="L10" s="29"/>
    </x:row>
    <x:row r="11">
      <x:c r="A11" s="29" t="str">
        <x:v>TIRREN B1845-2H</x:v>
      </x:c>
      <x:c r="B11" s="29" t="str">
        <x:v>Washbasin</x:v>
      </x:c>
      <x:c r="C11" s="29" t="str">
        <x:v>Linear basin - 2 tap holes</x:v>
      </x:c>
      <x:c r="D11" s="29" t="str">
        <x:v>1845 x 480 x 100 mm</x:v>
      </x:c>
      <x:c r="E11" s="29" t="str">
        <x:v>Matte / Glossy White</x:v>
      </x:c>
      <x:c r="F11" s="29" t="str">
        <x:v>Model-specific</x:v>
      </x:c>
      <x:c r="G11" s="29" t="str">
        <x:v>Available for project selection</x:v>
      </x:c>
      <x:c r="H11" s="29" t="str">
        <x:v>Two factory tap-hole configuration.</x:v>
      </x:c>
      <x:c r="I11" s="29"/>
      <x:c r="J11" s="29"/>
      <x:c r="K11" s="29"/>
      <x:c r="L11" s="29"/>
    </x:row>
    <x:row r="12">
      <x:c r="A12" s="29" t="str">
        <x:v>TIRREN B1845-1H</x:v>
      </x:c>
      <x:c r="B12" s="29" t="str">
        <x:v>Washbasin</x:v>
      </x:c>
      <x:c r="C12" s="29" t="str">
        <x:v>Linear basin - 1 tap hole</x:v>
      </x:c>
      <x:c r="D12" s="29" t="str">
        <x:v>1845 x 480 x 100 mm</x:v>
      </x:c>
      <x:c r="E12" s="29" t="str">
        <x:v>Matte / Glossy White</x:v>
      </x:c>
      <x:c r="F12" s="29" t="str">
        <x:v>Model-specific</x:v>
      </x:c>
      <x:c r="G12" s="29" t="str">
        <x:v>Available for project selection</x:v>
      </x:c>
      <x:c r="H12" s="29" t="str">
        <x:v>One factory tap-hole configuration.</x:v>
      </x:c>
      <x:c r="I12" s="29"/>
      <x:c r="J12" s="29"/>
      <x:c r="K12" s="29"/>
      <x:c r="L12" s="29"/>
    </x:row>
    <x:row r="13">
      <x:c r="A13" s="29" t="str">
        <x:v>TIRREN B1500-S</x:v>
      </x:c>
      <x:c r="B13" s="29" t="str">
        <x:v>Washbasin</x:v>
      </x:c>
      <x:c r="C13" s="29" t="str">
        <x:v>Slimline vanity basin</x:v>
      </x:c>
      <x:c r="D13" s="29" t="str">
        <x:v>1500 x 455 x 20 mm</x:v>
      </x:c>
      <x:c r="E13" s="29" t="str">
        <x:v>Matte / Glossy White</x:v>
      </x:c>
      <x:c r="F13" s="29" t="str">
        <x:v>Model-specific</x:v>
      </x:c>
      <x:c r="G13" s="29" t="str">
        <x:v>Available for project selection</x:v>
      </x:c>
      <x:c r="H13" s="29" t="str">
        <x:v>Slim-edge long vanity format.</x:v>
      </x:c>
      <x:c r="I13" s="29"/>
      <x:c r="J13" s="29"/>
      <x:c r="K13" s="29"/>
      <x:c r="L13" s="29"/>
    </x:row>
    <x:row r="14">
      <x:c r="A14" s="29" t="str">
        <x:v>TIRREN I540</x:v>
      </x:c>
      <x:c r="B14" s="29" t="str">
        <x:v>Washbasin</x:v>
      </x:c>
      <x:c r="C14" s="29" t="str">
        <x:v>Insert / integrated basin</x:v>
      </x:c>
      <x:c r="D14" s="29" t="str">
        <x:v>Ext. 540 x 370 x 130 mm</x:v>
      </x:c>
      <x:c r="E14" s="29" t="str">
        <x:v>Matte / Glossy White</x:v>
      </x:c>
      <x:c r="F14" s="29" t="str">
        <x:v>Model-specific</x:v>
      </x:c>
      <x:c r="G14" s="29" t="str">
        <x:v>Available for project selection</x:v>
      </x:c>
      <x:c r="H14" s="29" t="str">
        <x:v>Internal bowl reference 475 x 305 x 70 mm.</x:v>
      </x:c>
      <x:c r="I14" s="29"/>
      <x:c r="J14" s="29"/>
      <x:c r="K14" s="29"/>
      <x:c r="L14" s="29"/>
    </x:row>
    <x:row r="15">
      <x:c r="A15" s="29" t="str">
        <x:v>TIRREN BATH 1650-R</x:v>
      </x:c>
      <x:c r="B15" s="29" t="str">
        <x:v>Bath</x:v>
      </x:c>
      <x:c r="C15" s="29" t="str">
        <x:v>Freestanding oval bath reference</x:v>
      </x:c>
      <x:c r="D15" s="29" t="str">
        <x:v>1650 x 853 x 550 mm</x:v>
      </x:c>
      <x:c r="E15" s="29" t="str">
        <x:v>Confirm by project</x:v>
      </x:c>
      <x:c r="F15" s="29" t="str">
        <x:v>Project-specific</x:v>
      </x:c>
      <x:c r="G15" s="29" t="str">
        <x:v>Planning reference only</x:v>
      </x:c>
      <x:c r="H15" s="29" t="str">
        <x:v>Approx. 168 kg; exact final model mapping pending.</x:v>
      </x:c>
      <x:c r="I15" s="29"/>
      <x:c r="J15" s="29"/>
      <x:c r="K15" s="29"/>
      <x:c r="L15" s="29"/>
    </x:row>
    <x:row r="16">
      <x:c r="A16" s="29" t="str">
        <x:v>TIRREN BATH 1780-R</x:v>
      </x:c>
      <x:c r="B16" s="29" t="str">
        <x:v>Bath</x:v>
      </x:c>
      <x:c r="C16" s="29" t="str">
        <x:v>Freestanding oval bath reference</x:v>
      </x:c>
      <x:c r="D16" s="29" t="str">
        <x:v>1780 x 920 x 550 mm</x:v>
      </x:c>
      <x:c r="E16" s="29" t="str">
        <x:v>Confirm by project</x:v>
      </x:c>
      <x:c r="F16" s="29" t="str">
        <x:v>Project-specific</x:v>
      </x:c>
      <x:c r="G16" s="29" t="str">
        <x:v>Planning reference only</x:v>
      </x:c>
      <x:c r="H16" s="29" t="str">
        <x:v>Approx. 175 kg; exact final model mapping pending.</x:v>
      </x:c>
      <x:c r="I16" s="29"/>
      <x:c r="J16" s="29"/>
      <x:c r="K16" s="29"/>
      <x:c r="L16" s="29"/>
    </x:row>
    <x:row r="17">
      <x:c r="A17" s="29" t="str">
        <x:v>TIRREN ST-PROJECT</x:v>
      </x:c>
      <x:c r="B17" s="29" t="str">
        <x:v>Shower Tray</x:v>
      </x:c>
      <x:c r="C17" s="29" t="str">
        <x:v>Project-specific solid-surface shower tray</x:v>
      </x:c>
      <x:c r="D17" s="29" t="str">
        <x:v>Confirm selected model</x:v>
      </x:c>
      <x:c r="E17" s="29" t="str">
        <x:v>Confirm by project</x:v>
      </x:c>
      <x:c r="F17" s="29" t="str">
        <x:v>Pending</x:v>
      </x:c>
      <x:c r="G17" s="29" t="str">
        <x:v>Hold for exact model</x:v>
      </x:c>
      <x:c r="H17" s="29" t="str">
        <x:v>Generic installation pathway only; no named performance data yet.</x:v>
      </x:c>
      <x:c r="I17" s="29"/>
      <x:c r="J17" s="29"/>
      <x:c r="K17" s="29"/>
      <x:c r="L17" s="29"/>
    </x:row>
    <x:row r="18">
      <x:c r="A18" s="29" t="str">
        <x:v>TIRREN VANITY-CUSTOM</x:v>
      </x:c>
      <x:c r="B18" s="29" t="str">
        <x:v>Vanity / Cabinet</x:v>
      </x:c>
      <x:c r="C18" s="29" t="str">
        <x:v>Custom vanity and cabinet package</x:v>
      </x:c>
      <x:c r="D18" s="29" t="str">
        <x:v>Project-specific</x:v>
      </x:c>
      <x:c r="E18" s="29" t="str">
        <x:v>Project-specific</x:v>
      </x:c>
      <x:c r="F18" s="29" t="str">
        <x:v>Project-specific</x:v>
      </x:c>
      <x:c r="G18" s="29" t="str">
        <x:v>By project</x:v>
      </x:c>
      <x:c r="H18" s="29" t="str">
        <x:v>Use approved room-type drawing and finish sample.</x:v>
      </x:c>
      <x:c r="I18" s="29"/>
      <x:c r="J18" s="29"/>
      <x:c r="K18" s="29"/>
      <x:c r="L18" s="29"/>
    </x:row>
    <x:row r="19">
      <x:c r="A19" s="29" t="str">
        <x:v>TIRREN COUNTER-CUSTOM</x:v>
      </x:c>
      <x:c r="B19" s="29" t="str">
        <x:v>Counter / Reception</x:v>
      </x:c>
      <x:c r="C19" s="29" t="str">
        <x:v>Custom solid-surface counter</x:v>
      </x:c>
      <x:c r="D19" s="29" t="str">
        <x:v>Project-specific</x:v>
      </x:c>
      <x:c r="E19" s="29" t="str">
        <x:v>Project-specific</x:v>
      </x:c>
      <x:c r="F19" s="29" t="str">
        <x:v>Project-specific</x:v>
      </x:c>
      <x:c r="G19" s="29" t="str">
        <x:v>By project</x:v>
      </x:c>
      <x:c r="H19" s="29" t="str">
        <x:v>Shop drawings and transport sections required.</x:v>
      </x:c>
      <x:c r="I19" s="29"/>
      <x:c r="J19" s="29"/>
      <x:c r="K19" s="29"/>
      <x:c r="L19" s="29"/>
    </x:row>
    <x:row r="20">
      <x:c r="A20" s="29" t="str">
        <x:v>TIRREN KITCHEN-CUSTOM</x:v>
      </x:c>
      <x:c r="B20" s="29" t="str">
        <x:v>Kitchen</x:v>
      </x:c>
      <x:c r="C20" s="29" t="str">
        <x:v>Custom solid-surface kitchen package</x:v>
      </x:c>
      <x:c r="D20" s="29" t="str">
        <x:v>Project-specific</x:v>
      </x:c>
      <x:c r="E20" s="29" t="str">
        <x:v>Project-specific</x:v>
      </x:c>
      <x:c r="F20" s="29" t="str">
        <x:v>Project-specific</x:v>
      </x:c>
      <x:c r="G20" s="29" t="str">
        <x:v>By project</x:v>
      </x:c>
      <x:c r="H20" s="29" t="str">
        <x:v>Worktop/island/sink geometry per residence type.</x:v>
      </x:c>
      <x:c r="I20" s="29"/>
      <x:c r="J20" s="29"/>
      <x:c r="K20" s="29"/>
      <x:c r="L20" s="29"/>
    </x:row>
    <x:row r="21">
      <x:c r="A21" s="29" t="str">
        <x:v>TIRREN BESPOKE-CUSTOM</x:v>
      </x:c>
      <x:c r="B21" s="29" t="str">
        <x:v>Bespoke</x:v>
      </x:c>
      <x:c r="C21" s="29" t="str">
        <x:v>Custom architectural solid surface</x:v>
      </x:c>
      <x:c r="D21" s="29" t="str">
        <x:v>Project-specific</x:v>
      </x:c>
      <x:c r="E21" s="29" t="str">
        <x:v>Project-specific</x:v>
      </x:c>
      <x:c r="F21" s="29" t="str">
        <x:v>Project-specific</x:v>
      </x:c>
      <x:c r="G21" s="29" t="str">
        <x:v>By project</x:v>
      </x:c>
      <x:c r="H21" s="29" t="str">
        <x:v>Project-specific technical evidence may be required.</x:v>
      </x:c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24" hidden="0" customWidth="1"/>
    <x:col min="5" max="5" width="16" hidden="0" customWidth="1"/>
    <x:col min="6" max="6" width="44" hidden="0" customWidth="1"/>
  </x:cols>
  <x:sheetData>
    <x:row r="1">
      <x:c r="A1" s="28" t="str">
        <x:v>Room / Zone Schedule</x:v>
      </x:c>
      <x:c r="B1" s="28"/>
      <x:c r="C1" s="28"/>
      <x:c r="D1" s="28"/>
      <x:c r="E1" s="28"/>
      <x:c r="F1" s="28"/>
      <x:c r="G1" s="29"/>
      <x:c r="H1" s="29"/>
      <x:c r="I1" s="29"/>
      <x:c r="J1" s="29"/>
      <x:c r="K1" s="29"/>
      <x:c r="L1" s="29"/>
    </x:row>
    <x:row r="2">
      <x:c r="A2" s="30" t="str">
        <x:v>Enter one line per room type, zone or repeated unit type. Product quantities roll up from the Room Type Components sheet.</x:v>
      </x:c>
      <x:c r="B2" s="30"/>
      <x:c r="C2" s="30"/>
      <x:c r="D2" s="30"/>
      <x:c r="E2" s="30"/>
      <x:c r="F2" s="30"/>
      <x:c r="G2" s="29"/>
      <x:c r="H2" s="29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Room Type</x:v>
      </x:c>
      <x:c r="B4" s="31" t="str">
        <x:v>Room / Unit Count</x:v>
      </x:c>
      <x:c r="C4" s="31" t="str">
        <x:v>Building / Zone</x:v>
      </x:c>
      <x:c r="D4" s="31" t="str">
        <x:v>Drawing Reference</x:v>
      </x:c>
      <x:c r="E4" s="31" t="str">
        <x:v>Status</x:v>
      </x:c>
      <x:c r="F4" s="31" t="str">
        <x:v>Notes</x:v>
      </x:c>
      <x:c r="G4" s="29"/>
      <x:c r="H4" s="29"/>
      <x:c r="I4" s="29"/>
      <x:c r="J4" s="29"/>
      <x:c r="K4" s="29"/>
      <x:c r="L4" s="29"/>
    </x:row>
    <x:row r="5">
      <x:c r="A5" s="29" t="str">
        <x:v>Standard Room</x:v>
      </x:c>
      <x:c r="B5" s="29" t="n">
        <x:v>0</x:v>
      </x:c>
      <x:c r="C5" s="29" t="str"/>
      <x:c r="D5" s="29" t="str"/>
      <x:c r="E5" s="29" t="str">
        <x:v>Draft</x:v>
      </x:c>
      <x:c r="F5" s="29" t="str"/>
      <x:c r="G5" s="29"/>
      <x:c r="H5" s="29"/>
      <x:c r="I5" s="29"/>
      <x:c r="J5" s="29"/>
      <x:c r="K5" s="29"/>
      <x:c r="L5" s="29"/>
    </x:row>
    <x:row r="6">
      <x:c r="A6" s="29" t="str">
        <x:v>Suite</x:v>
      </x:c>
      <x:c r="B6" s="29" t="n">
        <x:v>0</x:v>
      </x:c>
      <x:c r="C6" s="29" t="str"/>
      <x:c r="D6" s="29" t="str"/>
      <x:c r="E6" s="29" t="str">
        <x:v>Draft</x:v>
      </x:c>
      <x:c r="F6" s="29" t="str"/>
      <x:c r="G6" s="29"/>
      <x:c r="H6" s="29"/>
      <x:c r="I6" s="29"/>
      <x:c r="J6" s="29"/>
      <x:c r="K6" s="29"/>
      <x:c r="L6" s="29"/>
    </x:row>
    <x:row r="7">
      <x:c r="A7" s="29" t="str">
        <x:v>Accessible Room</x:v>
      </x:c>
      <x:c r="B7" s="29" t="n">
        <x:v>0</x:v>
      </x:c>
      <x:c r="C7" s="29" t="str"/>
      <x:c r="D7" s="29" t="str"/>
      <x:c r="E7" s="29" t="str">
        <x:v>Draft</x:v>
      </x:c>
      <x:c r="F7" s="29" t="str"/>
      <x:c r="G7" s="29"/>
      <x:c r="H7" s="29"/>
      <x:c r="I7" s="29"/>
      <x:c r="J7" s="29"/>
      <x:c r="K7" s="29"/>
      <x:c r="L7" s="29"/>
    </x:row>
    <x:row r="8">
      <x:c r="A8" s="29" t="str">
        <x:v>Villa</x:v>
      </x:c>
      <x:c r="B8" s="29" t="n">
        <x:v>0</x:v>
      </x:c>
      <x:c r="C8" s="29" t="str"/>
      <x:c r="D8" s="29" t="str"/>
      <x:c r="E8" s="29" t="str">
        <x:v>Draft</x:v>
      </x:c>
      <x:c r="F8" s="29" t="str"/>
      <x:c r="G8" s="29"/>
      <x:c r="H8" s="29"/>
      <x:c r="I8" s="29"/>
      <x:c r="J8" s="29"/>
      <x:c r="K8" s="29"/>
      <x:c r="L8" s="29"/>
    </x:row>
    <x:row r="9">
      <x:c r="A9" s="29" t="str">
        <x:v>Public Washroom</x:v>
      </x:c>
      <x:c r="B9" s="29" t="n">
        <x:v>0</x:v>
      </x:c>
      <x:c r="C9" s="29" t="str"/>
      <x:c r="D9" s="29" t="str"/>
      <x:c r="E9" s="29" t="str">
        <x:v>Draft</x:v>
      </x:c>
      <x:c r="F9" s="29" t="str"/>
      <x:c r="G9" s="29"/>
      <x:c r="H9" s="29"/>
      <x:c r="I9" s="29"/>
      <x:c r="J9" s="29"/>
      <x:c r="K9" s="29"/>
      <x:c r="L9" s="29"/>
    </x:row>
    <x:row r="10">
      <x:c r="A10" s="29" t="str">
        <x:v>Spa / Wellness</x:v>
      </x:c>
      <x:c r="B10" s="29" t="n">
        <x:v>0</x:v>
      </x:c>
      <x:c r="C10" s="29" t="str"/>
      <x:c r="D10" s="29" t="str"/>
      <x:c r="E10" s="29" t="str">
        <x:v>Draft</x:v>
      </x:c>
      <x:c r="F10" s="29" t="str"/>
      <x:c r="G10" s="29"/>
      <x:c r="H10" s="29"/>
      <x:c r="I10" s="29"/>
      <x:c r="J10" s="29"/>
      <x:c r="K10" s="29"/>
      <x:c r="L10" s="29"/>
    </x:row>
    <x:row r="11">
      <x:c r="A11" s="29" t="str">
        <x:v>Restaurant / F&amp;B</x:v>
      </x:c>
      <x:c r="B11" s="29" t="n">
        <x:v>0</x:v>
      </x:c>
      <x:c r="C11" s="29" t="str"/>
      <x:c r="D11" s="29" t="str"/>
      <x:c r="E11" s="29" t="str">
        <x:v>Draft</x:v>
      </x:c>
      <x:c r="F11" s="29" t="str"/>
      <x:c r="G11" s="29"/>
      <x:c r="H11" s="29"/>
      <x:c r="I11" s="29"/>
      <x:c r="J11" s="29"/>
      <x:c r="K11" s="29"/>
      <x:c r="L11" s="29"/>
    </x:row>
    <x:row r="12">
      <x:c r="A12" s="29" t="str">
        <x:v>Reception / Lobby</x:v>
      </x:c>
      <x:c r="B12" s="29" t="n">
        <x:v>0</x:v>
      </x:c>
      <x:c r="C12" s="29" t="str"/>
      <x:c r="D12" s="29" t="str"/>
      <x:c r="E12" s="29" t="str">
        <x:v>Draft</x:v>
      </x:c>
      <x:c r="F12" s="29" t="str"/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F1"/>
    <x:mergeCell ref="A2:F2"/>
  </x:mergeCells>
  <x:dataValidations count="2">
    <x:dataValidation type="list" sqref="A5:A100">
      <x:formula1>Lists!$A$2:$A$12</x:formula1>
    </x:dataValidation>
    <x:dataValidation type="list" sqref="E5:E100">
      <x:formula1>Lists!$B$2:$B$7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4" hidden="0" customWidth="1"/>
    <x:col min="4" max="4" width="14" hidden="0" customWidth="1"/>
    <x:col min="5" max="5" width="14" hidden="0" customWidth="1"/>
    <x:col min="6" max="6" width="14" hidden="0" customWidth="1"/>
    <x:col min="7" max="7" width="24" hidden="0" customWidth="1"/>
    <x:col min="8" max="8" width="24" hidden="0" customWidth="1"/>
    <x:col min="9" max="9" width="16" hidden="0" customWidth="1"/>
    <x:col min="10" max="10" width="42" hidden="0" customWidth="1"/>
  </x:cols>
  <x:sheetData>
    <x:row r="1">
      <x:c r="A1" s="28" t="str">
        <x:v>Room Type Component Schedule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9"/>
      <x:c r="L1" s="29"/>
    </x:row>
    <x:row r="2">
      <x:c r="A2" s="30" t="str">
        <x:v>Map each room type to its selected TIRREN products. Rooms Count and Total Units are formula-driven from the Room Schedule.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Room Type</x:v>
      </x:c>
      <x:c r="B4" s="31" t="str">
        <x:v>TIRREN Code</x:v>
      </x:c>
      <x:c r="C4" s="31" t="str">
        <x:v>Description</x:v>
      </x:c>
      <x:c r="D4" s="31" t="str">
        <x:v>Qty / Room</x:v>
      </x:c>
      <x:c r="E4" s="31" t="str">
        <x:v>Rooms Count</x:v>
      </x:c>
      <x:c r="F4" s="31" t="str">
        <x:v>Total Units</x:v>
      </x:c>
      <x:c r="G4" s="31" t="str">
        <x:v>Finish</x:v>
      </x:c>
      <x:c r="H4" s="31" t="str">
        <x:v>Drawing / Rev</x:v>
      </x:c>
      <x:c r="I4" s="31" t="str">
        <x:v>Status</x:v>
      </x:c>
      <x:c r="J4" s="31" t="str">
        <x:v>Notes</x:v>
      </x:c>
      <x:c r="K4" s="29"/>
      <x:c r="L4" s="29"/>
    </x:row>
    <x:row r="5">
      <x:c r="A5" s="29" t="str">
        <x:v>Standard Room</x:v>
      </x:c>
      <x:c r="B5" s="29" t="str">
        <x:v>TIRREN B1195</x:v>
      </x:c>
      <x:c r="C5" s="29" t="str">
        <x:v>Linear vanity basin</x:v>
      </x:c>
      <x:c r="D5" s="29" t="n">
        <x:v>1</x:v>
      </x:c>
      <x:c r="E5" s="29" t="n">
        <x:f>SUMIF('Room Schedule'!$A$5:$A$100,A5,'Room Schedule'!$B$5:$B$100)</x:f>
        <x:v>0</x:v>
      </x:c>
      <x:c r="F5" s="29" t="n">
        <x:f>D5*E5</x:f>
        <x:v>0</x:v>
      </x:c>
      <x:c r="G5" s="29" t="str">
        <x:v>Matte White</x:v>
      </x:c>
      <x:c r="H5" s="29" t="str"/>
      <x:c r="I5" s="29" t="str">
        <x:v>Draft</x:v>
      </x:c>
      <x:c r="J5" s="29" t="str">
        <x:v>Example only - edit or delete.</x:v>
      </x:c>
      <x:c r="K5" s="29"/>
      <x:c r="L5" s="29"/>
    </x:row>
    <x:row r="6">
      <x:c r="A6" s="29" t="str">
        <x:v>Suite</x:v>
      </x:c>
      <x:c r="B6" s="29" t="str">
        <x:v>TIRREN B1500</x:v>
      </x:c>
      <x:c r="C6" s="29" t="str">
        <x:v>Long vanity basin</x:v>
      </x:c>
      <x:c r="D6" s="29" t="n">
        <x:v>1</x:v>
      </x:c>
      <x:c r="E6" s="29" t="n">
        <x:f>SUMIF('Room Schedule'!$A$5:$A$100,A6,'Room Schedule'!$B$5:$B$100)</x:f>
        <x:v>0</x:v>
      </x:c>
      <x:c r="F6" s="29" t="n">
        <x:f>D6*E6</x:f>
        <x:v>0</x:v>
      </x:c>
      <x:c r="G6" s="29" t="str">
        <x:v>Matte White</x:v>
      </x:c>
      <x:c r="H6" s="29" t="str"/>
      <x:c r="I6" s="29" t="str">
        <x:v>Draft</x:v>
      </x:c>
      <x:c r="J6" s="29" t="str">
        <x:v>Example only - edit or delete.</x:v>
      </x:c>
      <x:c r="K6" s="29"/>
      <x:c r="L6" s="29"/>
    </x:row>
    <x:row r="7">
      <x:c r="A7" s="29" t="str">
        <x:v>Accessible Room</x:v>
      </x:c>
      <x:c r="B7" s="29" t="str">
        <x:v>TIRREN VANITY-CUSTOM</x:v>
      </x:c>
      <x:c r="C7" s="29" t="str">
        <x:v>Accessible vanity / cabinet package</x:v>
      </x:c>
      <x:c r="D7" s="29" t="n">
        <x:v>1</x:v>
      </x:c>
      <x:c r="E7" s="29" t="n">
        <x:f>SUMIF('Room Schedule'!$A$5:$A$100,A7,'Room Schedule'!$B$5:$B$100)</x:f>
        <x:v>0</x:v>
      </x:c>
      <x:c r="F7" s="29" t="n">
        <x:f>D7*E7</x:f>
        <x:v>0</x:v>
      </x:c>
      <x:c r="G7" s="29" t="str">
        <x:v>Project-specific</x:v>
      </x:c>
      <x:c r="H7" s="29" t="str"/>
      <x:c r="I7" s="29" t="str">
        <x:v>Draft</x:v>
      </x:c>
      <x:c r="J7" s="29" t="str">
        <x:v>Example only - final clearances project-specific.</x:v>
      </x:c>
      <x:c r="K7" s="29"/>
      <x:c r="L7" s="29"/>
    </x:row>
    <x:row r="8">
      <x:c r="A8" s="29" t="str">
        <x:v>Villa</x:v>
      </x:c>
      <x:c r="B8" s="29" t="str">
        <x:v>TIRREN BATH 1650-R</x:v>
      </x:c>
      <x:c r="C8" s="29" t="str">
        <x:v>Freestanding bath reference</x:v>
      </x:c>
      <x:c r="D8" s="29" t="n">
        <x:v>1</x:v>
      </x:c>
      <x:c r="E8" s="29" t="n">
        <x:f>SUMIF('Room Schedule'!$A$5:$A$100,A8,'Room Schedule'!$B$5:$B$100)</x:f>
        <x:v>0</x:v>
      </x:c>
      <x:c r="F8" s="29" t="n">
        <x:f>D8*E8</x:f>
        <x:v>0</x:v>
      </x:c>
      <x:c r="G8" s="29" t="str">
        <x:v>Confirm by project</x:v>
      </x:c>
      <x:c r="H8" s="29" t="str"/>
      <x:c r="I8" s="29" t="str">
        <x:v>Draft</x:v>
      </x:c>
      <x:c r="J8" s="29" t="str">
        <x:v>Planning reference only.</x:v>
      </x:c>
      <x:c r="K8" s="29"/>
      <x:c r="L8" s="29"/>
    </x:row>
    <x:row r="9">
      <x:c r="A9" s="29" t="str">
        <x:v>Public Washroom</x:v>
      </x:c>
      <x:c r="B9" s="29" t="str">
        <x:v>TIRREN B1845-2H</x:v>
      </x:c>
      <x:c r="C9" s="29" t="str">
        <x:v>Linear basin - 2 tap holes</x:v>
      </x:c>
      <x:c r="D9" s="29" t="n">
        <x:v>1</x:v>
      </x:c>
      <x:c r="E9" s="29" t="n">
        <x:f>SUMIF('Room Schedule'!$A$5:$A$100,A9,'Room Schedule'!$B$5:$B$100)</x:f>
        <x:v>0</x:v>
      </x:c>
      <x:c r="F9" s="29" t="n">
        <x:f>D9*E9</x:f>
        <x:v>0</x:v>
      </x:c>
      <x:c r="G9" s="29" t="str">
        <x:v>Matte White</x:v>
      </x:c>
      <x:c r="H9" s="29" t="str"/>
      <x:c r="I9" s="29" t="str">
        <x:v>Draft</x:v>
      </x:c>
      <x:c r="J9" s="29" t="str">
        <x:v>Example only.</x:v>
      </x:c>
      <x:c r="K9" s="29"/>
      <x:c r="L9" s="29"/>
    </x:row>
    <x:row r="10">
      <x:c r="A10" s="29" t="str">
        <x:v>Spa / Wellness</x:v>
      </x:c>
      <x:c r="B10" s="29" t="str">
        <x:v>TIRREN ST-PROJECT</x:v>
      </x:c>
      <x:c r="C10" s="29" t="str">
        <x:v>Project-specific shower tray</x:v>
      </x:c>
      <x:c r="D10" s="29" t="n">
        <x:v>1</x:v>
      </x:c>
      <x:c r="E10" s="29" t="n">
        <x:f>SUMIF('Room Schedule'!$A$5:$A$100,A10,'Room Schedule'!$B$5:$B$100)</x:f>
        <x:v>0</x:v>
      </x:c>
      <x:c r="F10" s="29" t="n">
        <x:f>D10*E10</x:f>
        <x:v>0</x:v>
      </x:c>
      <x:c r="G10" s="29" t="str">
        <x:v>Confirm by project</x:v>
      </x:c>
      <x:c r="H10" s="29" t="str"/>
      <x:c r="I10" s="29" t="str">
        <x:v>Hold</x:v>
      </x:c>
      <x:c r="J10" s="29" t="str">
        <x:v>Exact tray model pending.</x:v>
      </x:c>
      <x:c r="K10" s="29"/>
      <x:c r="L10" s="29"/>
    </x:row>
    <x:row r="11">
      <x:c r="A11" s="29"/>
      <x:c r="B11" s="29"/>
      <x:c r="C11" s="29"/>
      <x:c r="D11" s="29"/>
      <x:c r="E11" s="29" t="n">
        <x:f>SUMIF('Room Schedule'!$A$5:$A$100,A11,'Room Schedule'!$B$5:$B$100)</x:f>
        <x:v>0</x:v>
      </x:c>
      <x:c r="F11" s="29" t="n">
        <x:f>D11*E11</x:f>
        <x:v>0</x:v>
      </x:c>
      <x:c r="G11" s="29"/>
      <x:c r="H11" s="29"/>
      <x:c r="I11" s="29"/>
      <x:c r="J11" s="29"/>
      <x:c r="K11" s="29"/>
      <x:c r="L11" s="29"/>
    </x:row>
    <x:row r="12">
      <x:c r="A12" s="29"/>
      <x:c r="B12" s="29"/>
      <x:c r="C12" s="29"/>
      <x:c r="D12" s="29"/>
      <x:c r="E12" s="29" t="n">
        <x:f>SUMIF('Room Schedule'!$A$5:$A$100,A12,'Room Schedule'!$B$5:$B$100)</x:f>
        <x:v>0</x:v>
      </x:c>
      <x:c r="F12" s="29" t="n">
        <x:f>D12*E12</x:f>
        <x:v>0</x:v>
      </x:c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29"/>
      <x:c r="D13" s="29"/>
      <x:c r="E13" s="29" t="n">
        <x:f>SUMIF('Room Schedule'!$A$5:$A$100,A13,'Room Schedule'!$B$5:$B$100)</x:f>
        <x:v>0</x:v>
      </x:c>
      <x:c r="F13" s="29" t="n">
        <x:f>D13*E13</x:f>
        <x:v>0</x:v>
      </x:c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29"/>
      <x:c r="D14" s="29"/>
      <x:c r="E14" s="29" t="n">
        <x:f>SUMIF('Room Schedule'!$A$5:$A$100,A14,'Room Schedule'!$B$5:$B$100)</x:f>
        <x:v>0</x:v>
      </x:c>
      <x:c r="F14" s="29" t="n">
        <x:f>D14*E14</x:f>
        <x:v>0</x:v>
      </x:c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29"/>
      <x:c r="D15" s="29"/>
      <x:c r="E15" s="29" t="n">
        <x:f>SUMIF('Room Schedule'!$A$5:$A$100,A15,'Room Schedule'!$B$5:$B$100)</x:f>
        <x:v>0</x:v>
      </x:c>
      <x:c r="F15" s="29" t="n">
        <x:f>D15*E15</x:f>
        <x:v>0</x:v>
      </x:c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29"/>
      <x:c r="D16" s="29"/>
      <x:c r="E16" s="29" t="n">
        <x:f>SUMIF('Room Schedule'!$A$5:$A$100,A16,'Room Schedule'!$B$5:$B$100)</x:f>
        <x:v>0</x:v>
      </x:c>
      <x:c r="F16" s="29" t="n">
        <x:f>D16*E16</x:f>
        <x:v>0</x:v>
      </x:c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/>
      <x:c r="E17" s="29" t="n">
        <x:f>SUMIF('Room Schedule'!$A$5:$A$100,A17,'Room Schedule'!$B$5:$B$100)</x:f>
        <x:v>0</x:v>
      </x:c>
      <x:c r="F17" s="29" t="n">
        <x:f>D17*E17</x:f>
        <x:v>0</x:v>
      </x:c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 t="n">
        <x:f>SUMIF('Room Schedule'!$A$5:$A$100,A18,'Room Schedule'!$B$5:$B$100)</x:f>
        <x:v>0</x:v>
      </x:c>
      <x:c r="F18" s="29" t="n">
        <x:f>D18*E18</x:f>
        <x:v>0</x:v>
      </x:c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 t="n">
        <x:f>SUMIF('Room Schedule'!$A$5:$A$100,A19,'Room Schedule'!$B$5:$B$100)</x:f>
        <x:v>0</x:v>
      </x:c>
      <x:c r="F19" s="29" t="n">
        <x:f>D19*E19</x:f>
        <x:v>0</x:v>
      </x:c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 t="n">
        <x:f>SUMIF('Room Schedule'!$A$5:$A$100,A20,'Room Schedule'!$B$5:$B$100)</x:f>
        <x:v>0</x:v>
      </x:c>
      <x:c r="F20" s="29" t="n">
        <x:f>D20*E20</x:f>
        <x:v>0</x:v>
      </x:c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 t="n">
        <x:f>SUMIF('Room Schedule'!$A$5:$A$100,A21,'Room Schedule'!$B$5:$B$100)</x:f>
        <x:v>0</x:v>
      </x:c>
      <x:c r="F21" s="29" t="n">
        <x:f>D21*E21</x:f>
        <x:v>0</x:v>
      </x:c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 t="n">
        <x:f>SUMIF('Room Schedule'!$A$5:$A$100,A22,'Room Schedule'!$B$5:$B$100)</x:f>
        <x:v>0</x:v>
      </x:c>
      <x:c r="F22" s="29" t="n">
        <x:f>D22*E22</x:f>
        <x:v>0</x:v>
      </x:c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 t="n">
        <x:f>SUMIF('Room Schedule'!$A$5:$A$100,A23,'Room Schedule'!$B$5:$B$100)</x:f>
        <x:v>0</x:v>
      </x:c>
      <x:c r="F23" s="29" t="n">
        <x:f>D23*E23</x:f>
        <x:v>0</x:v>
      </x:c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 t="n">
        <x:f>SUMIF('Room Schedule'!$A$5:$A$100,A24,'Room Schedule'!$B$5:$B$100)</x:f>
        <x:v>0</x:v>
      </x:c>
      <x:c r="F24" s="29" t="n">
        <x:f>D24*E24</x:f>
        <x:v>0</x:v>
      </x:c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 t="n">
        <x:f>SUMIF('Room Schedule'!$A$5:$A$100,A25,'Room Schedule'!$B$5:$B$100)</x:f>
        <x:v>0</x:v>
      </x:c>
      <x:c r="F25" s="29" t="n">
        <x:f>D25*E25</x:f>
        <x:v>0</x:v>
      </x:c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 t="n">
        <x:f>SUMIF('Room Schedule'!$A$5:$A$100,A26,'Room Schedule'!$B$5:$B$100)</x:f>
        <x:v>0</x:v>
      </x:c>
      <x:c r="F26" s="29" t="n">
        <x:f>D26*E26</x:f>
        <x:v>0</x:v>
      </x:c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 t="n">
        <x:f>SUMIF('Room Schedule'!$A$5:$A$100,A27,'Room Schedule'!$B$5:$B$100)</x:f>
        <x:v>0</x:v>
      </x:c>
      <x:c r="F27" s="29" t="n">
        <x:f>D27*E27</x:f>
        <x:v>0</x:v>
      </x:c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 t="n">
        <x:f>SUMIF('Room Schedule'!$A$5:$A$100,A28,'Room Schedule'!$B$5:$B$100)</x:f>
        <x:v>0</x:v>
      </x:c>
      <x:c r="F28" s="29" t="n">
        <x:f>D28*E28</x:f>
        <x:v>0</x:v>
      </x:c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 t="n">
        <x:f>SUMIF('Room Schedule'!$A$5:$A$100,A29,'Room Schedule'!$B$5:$B$100)</x:f>
        <x:v>0</x:v>
      </x:c>
      <x:c r="F29" s="29" t="n">
        <x:f>D29*E29</x:f>
        <x:v>0</x:v>
      </x:c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 t="n">
        <x:f>SUMIF('Room Schedule'!$A$5:$A$100,A30,'Room Schedule'!$B$5:$B$100)</x:f>
        <x:v>0</x:v>
      </x:c>
      <x:c r="F30" s="29" t="n">
        <x:f>D30*E30</x:f>
        <x:v>0</x:v>
      </x:c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 t="n">
        <x:f>SUMIF('Room Schedule'!$A$5:$A$100,A31,'Room Schedule'!$B$5:$B$100)</x:f>
        <x:v>0</x:v>
      </x:c>
      <x:c r="F31" s="29" t="n">
        <x:f>D31*E31</x:f>
        <x:v>0</x:v>
      </x:c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 t="n">
        <x:f>SUMIF('Room Schedule'!$A$5:$A$100,A32,'Room Schedule'!$B$5:$B$100)</x:f>
        <x:v>0</x:v>
      </x:c>
      <x:c r="F32" s="29" t="n">
        <x:f>D32*E32</x:f>
        <x:v>0</x:v>
      </x:c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 t="n">
        <x:f>SUMIF('Room Schedule'!$A$5:$A$100,A33,'Room Schedule'!$B$5:$B$100)</x:f>
        <x:v>0</x:v>
      </x:c>
      <x:c r="F33" s="29" t="n">
        <x:f>D33*E33</x:f>
        <x:v>0</x:v>
      </x:c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 t="n">
        <x:f>SUMIF('Room Schedule'!$A$5:$A$100,A34,'Room Schedule'!$B$5:$B$100)</x:f>
        <x:v>0</x:v>
      </x:c>
      <x:c r="F34" s="29" t="n">
        <x:f>D34*E34</x:f>
        <x:v>0</x:v>
      </x:c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 t="n">
        <x:f>SUMIF('Room Schedule'!$A$5:$A$100,A35,'Room Schedule'!$B$5:$B$100)</x:f>
        <x:v>0</x:v>
      </x:c>
      <x:c r="F35" s="29" t="n">
        <x:f>D35*E35</x:f>
        <x:v>0</x:v>
      </x:c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 t="n">
        <x:f>SUMIF('Room Schedule'!$A$5:$A$100,A36,'Room Schedule'!$B$5:$B$100)</x:f>
        <x:v>0</x:v>
      </x:c>
      <x:c r="F36" s="29" t="n">
        <x:f>D36*E36</x:f>
        <x:v>0</x:v>
      </x:c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 t="n">
        <x:f>SUMIF('Room Schedule'!$A$5:$A$100,A37,'Room Schedule'!$B$5:$B$100)</x:f>
        <x:v>0</x:v>
      </x:c>
      <x:c r="F37" s="29" t="n">
        <x:f>D37*E37</x:f>
        <x:v>0</x:v>
      </x:c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 t="n">
        <x:f>SUMIF('Room Schedule'!$A$5:$A$100,A38,'Room Schedule'!$B$5:$B$100)</x:f>
        <x:v>0</x:v>
      </x:c>
      <x:c r="F38" s="29" t="n">
        <x:f>D38*E38</x:f>
        <x:v>0</x:v>
      </x:c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 t="n">
        <x:f>SUMIF('Room Schedule'!$A$5:$A$100,A39,'Room Schedule'!$B$5:$B$100)</x:f>
        <x:v>0</x:v>
      </x:c>
      <x:c r="F39" s="29" t="n">
        <x:f>D39*E39</x:f>
        <x:v>0</x:v>
      </x:c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 t="n">
        <x:f>SUMIF('Room Schedule'!$A$5:$A$100,A40,'Room Schedule'!$B$5:$B$100)</x:f>
        <x:v>0</x:v>
      </x:c>
      <x:c r="F40" s="29" t="n">
        <x:f>D40*E40</x:f>
        <x:v>0</x:v>
      </x:c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 t="n">
        <x:f>SUMIF('Room Schedule'!$A$5:$A$100,A41,'Room Schedule'!$B$5:$B$100)</x:f>
        <x:v>0</x:v>
      </x:c>
      <x:c r="F41" s="29" t="n">
        <x:f>D41*E41</x:f>
        <x:v>0</x:v>
      </x:c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 t="n">
        <x:f>SUMIF('Room Schedule'!$A$5:$A$100,A42,'Room Schedule'!$B$5:$B$100)</x:f>
        <x:v>0</x:v>
      </x:c>
      <x:c r="F42" s="29" t="n">
        <x:f>D42*E42</x:f>
        <x:v>0</x:v>
      </x:c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 t="n">
        <x:f>SUMIF('Room Schedule'!$A$5:$A$100,A43,'Room Schedule'!$B$5:$B$100)</x:f>
        <x:v>0</x:v>
      </x:c>
      <x:c r="F43" s="29" t="n">
        <x:f>D43*E43</x:f>
        <x:v>0</x:v>
      </x:c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 t="n">
        <x:f>SUMIF('Room Schedule'!$A$5:$A$100,A44,'Room Schedule'!$B$5:$B$100)</x:f>
        <x:v>0</x:v>
      </x:c>
      <x:c r="F44" s="29" t="n">
        <x:f>D44*E44</x:f>
        <x:v>0</x:v>
      </x:c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 t="n">
        <x:f>SUMIF('Room Schedule'!$A$5:$A$100,A45,'Room Schedule'!$B$5:$B$100)</x:f>
        <x:v>0</x:v>
      </x:c>
      <x:c r="F45" s="29" t="n">
        <x:f>D45*E45</x:f>
        <x:v>0</x:v>
      </x:c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 t="n">
        <x:f>SUMIF('Room Schedule'!$A$5:$A$100,A46,'Room Schedule'!$B$5:$B$100)</x:f>
        <x:v>0</x:v>
      </x:c>
      <x:c r="F46" s="29" t="n">
        <x:f>D46*E46</x:f>
        <x:v>0</x:v>
      </x:c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 t="n">
        <x:f>SUMIF('Room Schedule'!$A$5:$A$100,A47,'Room Schedule'!$B$5:$B$100)</x:f>
        <x:v>0</x:v>
      </x:c>
      <x:c r="F47" s="29" t="n">
        <x:f>D47*E47</x:f>
        <x:v>0</x:v>
      </x:c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 t="n">
        <x:f>SUMIF('Room Schedule'!$A$5:$A$100,A48,'Room Schedule'!$B$5:$B$100)</x:f>
        <x:v>0</x:v>
      </x:c>
      <x:c r="F48" s="29" t="n">
        <x:f>D48*E48</x:f>
        <x:v>0</x:v>
      </x:c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 t="n">
        <x:f>SUMIF('Room Schedule'!$A$5:$A$100,A49,'Room Schedule'!$B$5:$B$100)</x:f>
        <x:v>0</x:v>
      </x:c>
      <x:c r="F49" s="29" t="n">
        <x:f>D49*E49</x:f>
        <x:v>0</x:v>
      </x:c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 t="n">
        <x:f>SUMIF('Room Schedule'!$A$5:$A$100,A50,'Room Schedule'!$B$5:$B$100)</x:f>
        <x:v>0</x:v>
      </x:c>
      <x:c r="F50" s="29" t="n">
        <x:f>D50*E50</x:f>
        <x:v>0</x:v>
      </x:c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 t="n">
        <x:f>SUMIF('Room Schedule'!$A$5:$A$100,A51,'Room Schedule'!$B$5:$B$100)</x:f>
        <x:v>0</x:v>
      </x:c>
      <x:c r="F51" s="29" t="n">
        <x:f>D51*E51</x:f>
        <x:v>0</x:v>
      </x:c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 t="n">
        <x:f>SUMIF('Room Schedule'!$A$5:$A$100,A52,'Room Schedule'!$B$5:$B$100)</x:f>
        <x:v>0</x:v>
      </x:c>
      <x:c r="F52" s="29" t="n">
        <x:f>D52*E52</x:f>
        <x:v>0</x:v>
      </x:c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 t="n">
        <x:f>SUMIF('Room Schedule'!$A$5:$A$100,A53,'Room Schedule'!$B$5:$B$100)</x:f>
        <x:v>0</x:v>
      </x:c>
      <x:c r="F53" s="29" t="n">
        <x:f>D53*E53</x:f>
        <x:v>0</x:v>
      </x:c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 t="n">
        <x:f>SUMIF('Room Schedule'!$A$5:$A$100,A54,'Room Schedule'!$B$5:$B$100)</x:f>
        <x:v>0</x:v>
      </x:c>
      <x:c r="F54" s="29" t="n">
        <x:f>D54*E54</x:f>
        <x:v>0</x:v>
      </x:c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 t="n">
        <x:f>SUMIF('Room Schedule'!$A$5:$A$100,A55,'Room Schedule'!$B$5:$B$100)</x:f>
        <x:v>0</x:v>
      </x:c>
      <x:c r="F55" s="29" t="n">
        <x:f>D55*E55</x:f>
        <x:v>0</x:v>
      </x:c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 t="n">
        <x:f>SUMIF('Room Schedule'!$A$5:$A$100,A56,'Room Schedule'!$B$5:$B$100)</x:f>
        <x:v>0</x:v>
      </x:c>
      <x:c r="F56" s="29" t="n">
        <x:f>D56*E56</x:f>
        <x:v>0</x:v>
      </x:c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 t="n">
        <x:f>SUMIF('Room Schedule'!$A$5:$A$100,A57,'Room Schedule'!$B$5:$B$100)</x:f>
        <x:v>0</x:v>
      </x:c>
      <x:c r="F57" s="29" t="n">
        <x:f>D57*E57</x:f>
        <x:v>0</x:v>
      </x:c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 t="n">
        <x:f>SUMIF('Room Schedule'!$A$5:$A$100,A58,'Room Schedule'!$B$5:$B$100)</x:f>
        <x:v>0</x:v>
      </x:c>
      <x:c r="F58" s="29" t="n">
        <x:f>D58*E58</x:f>
        <x:v>0</x:v>
      </x:c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 t="n">
        <x:f>SUMIF('Room Schedule'!$A$5:$A$100,A59,'Room Schedule'!$B$5:$B$100)</x:f>
        <x:v>0</x:v>
      </x:c>
      <x:c r="F59" s="29" t="n">
        <x:f>D59*E59</x:f>
        <x:v>0</x:v>
      </x:c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 t="n">
        <x:f>SUMIF('Room Schedule'!$A$5:$A$100,A60,'Room Schedule'!$B$5:$B$100)</x:f>
        <x:v>0</x:v>
      </x:c>
      <x:c r="F60" s="29" t="n">
        <x:f>D60*E60</x:f>
        <x:v>0</x:v>
      </x:c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 t="n">
        <x:f>SUMIF('Room Schedule'!$A$5:$A$100,A61,'Room Schedule'!$B$5:$B$100)</x:f>
        <x:v>0</x:v>
      </x:c>
      <x:c r="F61" s="29" t="n">
        <x:f>D61*E61</x:f>
        <x:v>0</x:v>
      </x:c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 t="n">
        <x:f>SUMIF('Room Schedule'!$A$5:$A$100,A62,'Room Schedule'!$B$5:$B$100)</x:f>
        <x:v>0</x:v>
      </x:c>
      <x:c r="F62" s="29" t="n">
        <x:f>D62*E62</x:f>
        <x:v>0</x:v>
      </x:c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 t="n">
        <x:f>SUMIF('Room Schedule'!$A$5:$A$100,A63,'Room Schedule'!$B$5:$B$100)</x:f>
        <x:v>0</x:v>
      </x:c>
      <x:c r="F63" s="29" t="n">
        <x:f>D63*E63</x:f>
        <x:v>0</x:v>
      </x:c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 t="n">
        <x:f>SUMIF('Room Schedule'!$A$5:$A$100,A64,'Room Schedule'!$B$5:$B$100)</x:f>
        <x:v>0</x:v>
      </x:c>
      <x:c r="F64" s="29" t="n">
        <x:f>D64*E64</x:f>
        <x:v>0</x:v>
      </x:c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 t="n">
        <x:f>SUMIF('Room Schedule'!$A$5:$A$100,A65,'Room Schedule'!$B$5:$B$100)</x:f>
        <x:v>0</x:v>
      </x:c>
      <x:c r="F65" s="29" t="n">
        <x:f>D65*E65</x:f>
        <x:v>0</x:v>
      </x:c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 t="n">
        <x:f>SUMIF('Room Schedule'!$A$5:$A$100,A66,'Room Schedule'!$B$5:$B$100)</x:f>
        <x:v>0</x:v>
      </x:c>
      <x:c r="F66" s="29" t="n">
        <x:f>D66*E66</x:f>
        <x:v>0</x:v>
      </x:c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 t="n">
        <x:f>SUMIF('Room Schedule'!$A$5:$A$100,A67,'Room Schedule'!$B$5:$B$100)</x:f>
        <x:v>0</x:v>
      </x:c>
      <x:c r="F67" s="29" t="n">
        <x:f>D67*E67</x:f>
        <x:v>0</x:v>
      </x:c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 t="n">
        <x:f>SUMIF('Room Schedule'!$A$5:$A$100,A68,'Room Schedule'!$B$5:$B$100)</x:f>
        <x:v>0</x:v>
      </x:c>
      <x:c r="F68" s="29" t="n">
        <x:f>D68*E68</x:f>
        <x:v>0</x:v>
      </x:c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 t="n">
        <x:f>SUMIF('Room Schedule'!$A$5:$A$100,A69,'Room Schedule'!$B$5:$B$100)</x:f>
        <x:v>0</x:v>
      </x:c>
      <x:c r="F69" s="29" t="n">
        <x:f>D69*E69</x:f>
        <x:v>0</x:v>
      </x:c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 t="n">
        <x:f>SUMIF('Room Schedule'!$A$5:$A$100,A70,'Room Schedule'!$B$5:$B$100)</x:f>
        <x:v>0</x:v>
      </x:c>
      <x:c r="F70" s="29" t="n">
        <x:f>D70*E70</x:f>
        <x:v>0</x:v>
      </x:c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 t="n">
        <x:f>SUMIF('Room Schedule'!$A$5:$A$100,A71,'Room Schedule'!$B$5:$B$100)</x:f>
        <x:v>0</x:v>
      </x:c>
      <x:c r="F71" s="29" t="n">
        <x:f>D71*E71</x:f>
        <x:v>0</x:v>
      </x:c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 t="n">
        <x:f>SUMIF('Room Schedule'!$A$5:$A$100,A72,'Room Schedule'!$B$5:$B$100)</x:f>
        <x:v>0</x:v>
      </x:c>
      <x:c r="F72" s="29" t="n">
        <x:f>D72*E72</x:f>
        <x:v>0</x:v>
      </x:c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 t="n">
        <x:f>SUMIF('Room Schedule'!$A$5:$A$100,A73,'Room Schedule'!$B$5:$B$100)</x:f>
        <x:v>0</x:v>
      </x:c>
      <x:c r="F73" s="29" t="n">
        <x:f>D73*E73</x:f>
        <x:v>0</x:v>
      </x:c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 t="n">
        <x:f>SUMIF('Room Schedule'!$A$5:$A$100,A74,'Room Schedule'!$B$5:$B$100)</x:f>
        <x:v>0</x:v>
      </x:c>
      <x:c r="F74" s="29" t="n">
        <x:f>D74*E74</x:f>
        <x:v>0</x:v>
      </x:c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 t="n">
        <x:f>SUMIF('Room Schedule'!$A$5:$A$100,A75,'Room Schedule'!$B$5:$B$100)</x:f>
        <x:v>0</x:v>
      </x:c>
      <x:c r="F75" s="29" t="n">
        <x:f>D75*E75</x:f>
        <x:v>0</x:v>
      </x:c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 t="n">
        <x:f>SUMIF('Room Schedule'!$A$5:$A$100,A76,'Room Schedule'!$B$5:$B$100)</x:f>
        <x:v>0</x:v>
      </x:c>
      <x:c r="F76" s="29" t="n">
        <x:f>D76*E76</x:f>
        <x:v>0</x:v>
      </x:c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 t="n">
        <x:f>SUMIF('Room Schedule'!$A$5:$A$100,A77,'Room Schedule'!$B$5:$B$100)</x:f>
        <x:v>0</x:v>
      </x:c>
      <x:c r="F77" s="29" t="n">
        <x:f>D77*E77</x:f>
        <x:v>0</x:v>
      </x:c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 t="n">
        <x:f>SUMIF('Room Schedule'!$A$5:$A$100,A78,'Room Schedule'!$B$5:$B$100)</x:f>
        <x:v>0</x:v>
      </x:c>
      <x:c r="F78" s="29" t="n">
        <x:f>D78*E78</x:f>
        <x:v>0</x:v>
      </x:c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 t="n">
        <x:f>SUMIF('Room Schedule'!$A$5:$A$100,A79,'Room Schedule'!$B$5:$B$100)</x:f>
        <x:v>0</x:v>
      </x:c>
      <x:c r="F79" s="29" t="n">
        <x:f>D79*E79</x:f>
        <x:v>0</x:v>
      </x:c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 t="n">
        <x:f>SUMIF('Room Schedule'!$A$5:$A$100,A80,'Room Schedule'!$B$5:$B$100)</x:f>
        <x:v>0</x:v>
      </x:c>
      <x:c r="F80" s="29" t="n">
        <x:f>D80*E80</x:f>
        <x:v>0</x:v>
      </x:c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 t="n">
        <x:f>SUMIF('Room Schedule'!$A$5:$A$100,A81,'Room Schedule'!$B$5:$B$100)</x:f>
        <x:v>0</x:v>
      </x:c>
      <x:c r="F81" s="29" t="n">
        <x:f>D81*E81</x:f>
        <x:v>0</x:v>
      </x:c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 t="n">
        <x:f>SUMIF('Room Schedule'!$A$5:$A$100,A82,'Room Schedule'!$B$5:$B$100)</x:f>
        <x:v>0</x:v>
      </x:c>
      <x:c r="F82" s="29" t="n">
        <x:f>D82*E82</x:f>
        <x:v>0</x:v>
      </x:c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 t="n">
        <x:f>SUMIF('Room Schedule'!$A$5:$A$100,A83,'Room Schedule'!$B$5:$B$100)</x:f>
        <x:v>0</x:v>
      </x:c>
      <x:c r="F83" s="29" t="n">
        <x:f>D83*E83</x:f>
        <x:v>0</x:v>
      </x:c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 t="n">
        <x:f>SUMIF('Room Schedule'!$A$5:$A$100,A84,'Room Schedule'!$B$5:$B$100)</x:f>
        <x:v>0</x:v>
      </x:c>
      <x:c r="F84" s="29" t="n">
        <x:f>D84*E84</x:f>
        <x:v>0</x:v>
      </x:c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 t="n">
        <x:f>SUMIF('Room Schedule'!$A$5:$A$100,A85,'Room Schedule'!$B$5:$B$100)</x:f>
        <x:v>0</x:v>
      </x:c>
      <x:c r="F85" s="29" t="n">
        <x:f>D85*E85</x:f>
        <x:v>0</x:v>
      </x:c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 t="n">
        <x:f>SUMIF('Room Schedule'!$A$5:$A$100,A86,'Room Schedule'!$B$5:$B$100)</x:f>
        <x:v>0</x:v>
      </x:c>
      <x:c r="F86" s="29" t="n">
        <x:f>D86*E86</x:f>
        <x:v>0</x:v>
      </x:c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 t="n">
        <x:f>SUMIF('Room Schedule'!$A$5:$A$100,A87,'Room Schedule'!$B$5:$B$100)</x:f>
        <x:v>0</x:v>
      </x:c>
      <x:c r="F87" s="29" t="n">
        <x:f>D87*E87</x:f>
        <x:v>0</x:v>
      </x:c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 t="n">
        <x:f>SUMIF('Room Schedule'!$A$5:$A$100,A88,'Room Schedule'!$B$5:$B$100)</x:f>
        <x:v>0</x:v>
      </x:c>
      <x:c r="F88" s="29" t="n">
        <x:f>D88*E88</x:f>
        <x:v>0</x:v>
      </x:c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 t="n">
        <x:f>SUMIF('Room Schedule'!$A$5:$A$100,A89,'Room Schedule'!$B$5:$B$100)</x:f>
        <x:v>0</x:v>
      </x:c>
      <x:c r="F89" s="29" t="n">
        <x:f>D89*E89</x:f>
        <x:v>0</x:v>
      </x:c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 t="n">
        <x:f>SUMIF('Room Schedule'!$A$5:$A$100,A90,'Room Schedule'!$B$5:$B$100)</x:f>
        <x:v>0</x:v>
      </x:c>
      <x:c r="F90" s="29" t="n">
        <x:f>D90*E90</x:f>
        <x:v>0</x:v>
      </x:c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 t="n">
        <x:f>SUMIF('Room Schedule'!$A$5:$A$100,A91,'Room Schedule'!$B$5:$B$100)</x:f>
        <x:v>0</x:v>
      </x:c>
      <x:c r="F91" s="29" t="n">
        <x:f>D91*E91</x:f>
        <x:v>0</x:v>
      </x:c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 t="n">
        <x:f>SUMIF('Room Schedule'!$A$5:$A$100,A92,'Room Schedule'!$B$5:$B$100)</x:f>
        <x:v>0</x:v>
      </x:c>
      <x:c r="F92" s="29" t="n">
        <x:f>D92*E92</x:f>
        <x:v>0</x:v>
      </x:c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 t="n">
        <x:f>SUMIF('Room Schedule'!$A$5:$A$100,A93,'Room Schedule'!$B$5:$B$100)</x:f>
        <x:v>0</x:v>
      </x:c>
      <x:c r="F93" s="29" t="n">
        <x:f>D93*E93</x:f>
        <x:v>0</x:v>
      </x:c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 t="n">
        <x:f>SUMIF('Room Schedule'!$A$5:$A$100,A94,'Room Schedule'!$B$5:$B$100)</x:f>
        <x:v>0</x:v>
      </x:c>
      <x:c r="F94" s="29" t="n">
        <x:f>D94*E94</x:f>
        <x:v>0</x:v>
      </x:c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 t="n">
        <x:f>SUMIF('Room Schedule'!$A$5:$A$100,A95,'Room Schedule'!$B$5:$B$100)</x:f>
        <x:v>0</x:v>
      </x:c>
      <x:c r="F95" s="29" t="n">
        <x:f>D95*E95</x:f>
        <x:v>0</x:v>
      </x:c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 t="n">
        <x:f>SUMIF('Room Schedule'!$A$5:$A$100,A96,'Room Schedule'!$B$5:$B$100)</x:f>
        <x:v>0</x:v>
      </x:c>
      <x:c r="F96" s="29" t="n">
        <x:f>D96*E96</x:f>
        <x:v>0</x:v>
      </x:c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 t="n">
        <x:f>SUMIF('Room Schedule'!$A$5:$A$100,A97,'Room Schedule'!$B$5:$B$100)</x:f>
        <x:v>0</x:v>
      </x:c>
      <x:c r="F97" s="29" t="n">
        <x:f>D97*E97</x:f>
        <x:v>0</x:v>
      </x:c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 t="n">
        <x:f>SUMIF('Room Schedule'!$A$5:$A$100,A98,'Room Schedule'!$B$5:$B$100)</x:f>
        <x:v>0</x:v>
      </x:c>
      <x:c r="F98" s="29" t="n">
        <x:f>D98*E98</x:f>
        <x:v>0</x:v>
      </x:c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 t="n">
        <x:f>SUMIF('Room Schedule'!$A$5:$A$100,A99,'Room Schedule'!$B$5:$B$100)</x:f>
        <x:v>0</x:v>
      </x:c>
      <x:c r="F99" s="29" t="n">
        <x:f>D99*E99</x:f>
        <x:v>0</x:v>
      </x:c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 t="n">
        <x:f>SUMIF('Room Schedule'!$A$5:$A$100,A100,'Room Schedule'!$B$5:$B$100)</x:f>
        <x:v>0</x:v>
      </x:c>
      <x:c r="F100" s="29" t="n">
        <x:f>D100*E100</x:f>
        <x:v>0</x:v>
      </x:c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 t="n">
        <x:f>SUMIF('Room Schedule'!$A$5:$A$100,A101,'Room Schedule'!$B$5:$B$100)</x:f>
        <x:v>0</x:v>
      </x:c>
      <x:c r="F101" s="29" t="n">
        <x:f>D101*E101</x:f>
        <x:v>0</x:v>
      </x:c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 t="n">
        <x:f>SUMIF('Room Schedule'!$A$5:$A$100,A102,'Room Schedule'!$B$5:$B$100)</x:f>
        <x:v>0</x:v>
      </x:c>
      <x:c r="F102" s="29" t="n">
        <x:f>D102*E102</x:f>
        <x:v>0</x:v>
      </x:c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 t="n">
        <x:f>SUMIF('Room Schedule'!$A$5:$A$100,A103,'Room Schedule'!$B$5:$B$100)</x:f>
        <x:v>0</x:v>
      </x:c>
      <x:c r="F103" s="29" t="n">
        <x:f>D103*E103</x:f>
        <x:v>0</x:v>
      </x:c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 t="n">
        <x:f>SUMIF('Room Schedule'!$A$5:$A$100,A104,'Room Schedule'!$B$5:$B$100)</x:f>
        <x:v>0</x:v>
      </x:c>
      <x:c r="F104" s="29" t="n">
        <x:f>D104*E104</x:f>
        <x:v>0</x:v>
      </x:c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 t="n">
        <x:f>SUMIF('Room Schedule'!$A$5:$A$100,A105,'Room Schedule'!$B$5:$B$100)</x:f>
        <x:v>0</x:v>
      </x:c>
      <x:c r="F105" s="29" t="n">
        <x:f>D105*E105</x:f>
        <x:v>0</x:v>
      </x:c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 t="n">
        <x:f>SUMIF('Room Schedule'!$A$5:$A$100,A106,'Room Schedule'!$B$5:$B$100)</x:f>
        <x:v>0</x:v>
      </x:c>
      <x:c r="F106" s="29" t="n">
        <x:f>D106*E106</x:f>
        <x:v>0</x:v>
      </x:c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 t="n">
        <x:f>SUMIF('Room Schedule'!$A$5:$A$100,A107,'Room Schedule'!$B$5:$B$100)</x:f>
        <x:v>0</x:v>
      </x:c>
      <x:c r="F107" s="29" t="n">
        <x:f>D107*E107</x:f>
        <x:v>0</x:v>
      </x:c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 t="n">
        <x:f>SUMIF('Room Schedule'!$A$5:$A$100,A108,'Room Schedule'!$B$5:$B$100)</x:f>
        <x:v>0</x:v>
      </x:c>
      <x:c r="F108" s="29" t="n">
        <x:f>D108*E108</x:f>
        <x:v>0</x:v>
      </x:c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 t="n">
        <x:f>SUMIF('Room Schedule'!$A$5:$A$100,A109,'Room Schedule'!$B$5:$B$100)</x:f>
        <x:v>0</x:v>
      </x:c>
      <x:c r="F109" s="29" t="n">
        <x:f>D109*E109</x:f>
        <x:v>0</x:v>
      </x:c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 t="n">
        <x:f>SUMIF('Room Schedule'!$A$5:$A$100,A110,'Room Schedule'!$B$5:$B$100)</x:f>
        <x:v>0</x:v>
      </x:c>
      <x:c r="F110" s="29" t="n">
        <x:f>D110*E110</x:f>
        <x:v>0</x:v>
      </x:c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 t="n">
        <x:f>SUMIF('Room Schedule'!$A$5:$A$100,A111,'Room Schedule'!$B$5:$B$100)</x:f>
        <x:v>0</x:v>
      </x:c>
      <x:c r="F111" s="29" t="n">
        <x:f>D111*E111</x:f>
        <x:v>0</x:v>
      </x:c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 t="n">
        <x:f>SUMIF('Room Schedule'!$A$5:$A$100,A112,'Room Schedule'!$B$5:$B$100)</x:f>
        <x:v>0</x:v>
      </x:c>
      <x:c r="F112" s="29" t="n">
        <x:f>D112*E112</x:f>
        <x:v>0</x:v>
      </x:c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 t="n">
        <x:f>SUMIF('Room Schedule'!$A$5:$A$100,A113,'Room Schedule'!$B$5:$B$100)</x:f>
        <x:v>0</x:v>
      </x:c>
      <x:c r="F113" s="29" t="n">
        <x:f>D113*E113</x:f>
        <x:v>0</x:v>
      </x:c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 t="n">
        <x:f>SUMIF('Room Schedule'!$A$5:$A$100,A114,'Room Schedule'!$B$5:$B$100)</x:f>
        <x:v>0</x:v>
      </x:c>
      <x:c r="F114" s="29" t="n">
        <x:f>D114*E114</x:f>
        <x:v>0</x:v>
      </x:c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 t="n">
        <x:f>SUMIF('Room Schedule'!$A$5:$A$100,A115,'Room Schedule'!$B$5:$B$100)</x:f>
        <x:v>0</x:v>
      </x:c>
      <x:c r="F115" s="29" t="n">
        <x:f>D115*E115</x:f>
        <x:v>0</x:v>
      </x:c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 t="n">
        <x:f>SUMIF('Room Schedule'!$A$5:$A$100,A116,'Room Schedule'!$B$5:$B$100)</x:f>
        <x:v>0</x:v>
      </x:c>
      <x:c r="F116" s="29" t="n">
        <x:f>D116*E116</x:f>
        <x:v>0</x:v>
      </x:c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 t="n">
        <x:f>SUMIF('Room Schedule'!$A$5:$A$100,A117,'Room Schedule'!$B$5:$B$100)</x:f>
        <x:v>0</x:v>
      </x:c>
      <x:c r="F117" s="29" t="n">
        <x:f>D117*E117</x:f>
        <x:v>0</x:v>
      </x:c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 t="n">
        <x:f>SUMIF('Room Schedule'!$A$5:$A$100,A118,'Room Schedule'!$B$5:$B$100)</x:f>
        <x:v>0</x:v>
      </x:c>
      <x:c r="F118" s="29" t="n">
        <x:f>D118*E118</x:f>
        <x:v>0</x:v>
      </x:c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 t="n">
        <x:f>SUMIF('Room Schedule'!$A$5:$A$100,A119,'Room Schedule'!$B$5:$B$100)</x:f>
        <x:v>0</x:v>
      </x:c>
      <x:c r="F119" s="29" t="n">
        <x:f>D119*E119</x:f>
        <x:v>0</x:v>
      </x:c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 t="n">
        <x:f>SUMIF('Room Schedule'!$A$5:$A$100,A120,'Room Schedule'!$B$5:$B$100)</x:f>
        <x:v>0</x:v>
      </x:c>
      <x:c r="F120" s="29" t="n">
        <x:f>D120*E120</x:f>
        <x:v>0</x:v>
      </x:c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 t="n">
        <x:f>SUMIF('Room Schedule'!$A$5:$A$100,A121,'Room Schedule'!$B$5:$B$100)</x:f>
        <x:v>0</x:v>
      </x:c>
      <x:c r="F121" s="29" t="n">
        <x:f>D121*E121</x:f>
        <x:v>0</x:v>
      </x:c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 t="n">
        <x:f>SUMIF('Room Schedule'!$A$5:$A$100,A122,'Room Schedule'!$B$5:$B$100)</x:f>
        <x:v>0</x:v>
      </x:c>
      <x:c r="F122" s="29" t="n">
        <x:f>D122*E122</x:f>
        <x:v>0</x:v>
      </x:c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 t="n">
        <x:f>SUMIF('Room Schedule'!$A$5:$A$100,A123,'Room Schedule'!$B$5:$B$100)</x:f>
        <x:v>0</x:v>
      </x:c>
      <x:c r="F123" s="29" t="n">
        <x:f>D123*E123</x:f>
        <x:v>0</x:v>
      </x:c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 t="n">
        <x:f>SUMIF('Room Schedule'!$A$5:$A$100,A124,'Room Schedule'!$B$5:$B$100)</x:f>
        <x:v>0</x:v>
      </x:c>
      <x:c r="F124" s="29" t="n">
        <x:f>D124*E124</x:f>
        <x:v>0</x:v>
      </x:c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 t="n">
        <x:f>SUMIF('Room Schedule'!$A$5:$A$100,A125,'Room Schedule'!$B$5:$B$100)</x:f>
        <x:v>0</x:v>
      </x:c>
      <x:c r="F125" s="29" t="n">
        <x:f>D125*E125</x:f>
        <x:v>0</x:v>
      </x:c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 t="n">
        <x:f>SUMIF('Room Schedule'!$A$5:$A$100,A126,'Room Schedule'!$B$5:$B$100)</x:f>
        <x:v>0</x:v>
      </x:c>
      <x:c r="F126" s="29" t="n">
        <x:f>D126*E126</x:f>
        <x:v>0</x:v>
      </x:c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 t="n">
        <x:f>SUMIF('Room Schedule'!$A$5:$A$100,A127,'Room Schedule'!$B$5:$B$100)</x:f>
        <x:v>0</x:v>
      </x:c>
      <x:c r="F127" s="29" t="n">
        <x:f>D127*E127</x:f>
        <x:v>0</x:v>
      </x:c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 t="n">
        <x:f>SUMIF('Room Schedule'!$A$5:$A$100,A128,'Room Schedule'!$B$5:$B$100)</x:f>
        <x:v>0</x:v>
      </x:c>
      <x:c r="F128" s="29" t="n">
        <x:f>D128*E128</x:f>
        <x:v>0</x:v>
      </x:c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 t="n">
        <x:f>SUMIF('Room Schedule'!$A$5:$A$100,A129,'Room Schedule'!$B$5:$B$100)</x:f>
        <x:v>0</x:v>
      </x:c>
      <x:c r="F129" s="29" t="n">
        <x:f>D129*E129</x:f>
        <x:v>0</x:v>
      </x:c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 t="n">
        <x:f>SUMIF('Room Schedule'!$A$5:$A$100,A130,'Room Schedule'!$B$5:$B$100)</x:f>
        <x:v>0</x:v>
      </x:c>
      <x:c r="F130" s="29" t="n">
        <x:f>D130*E130</x:f>
        <x:v>0</x:v>
      </x:c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 t="n">
        <x:f>SUMIF('Room Schedule'!$A$5:$A$100,A131,'Room Schedule'!$B$5:$B$100)</x:f>
        <x:v>0</x:v>
      </x:c>
      <x:c r="F131" s="29" t="n">
        <x:f>D131*E131</x:f>
        <x:v>0</x:v>
      </x:c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 t="n">
        <x:f>SUMIF('Room Schedule'!$A$5:$A$100,A132,'Room Schedule'!$B$5:$B$100)</x:f>
        <x:v>0</x:v>
      </x:c>
      <x:c r="F132" s="29" t="n">
        <x:f>D132*E132</x:f>
        <x:v>0</x:v>
      </x:c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 t="n">
        <x:f>SUMIF('Room Schedule'!$A$5:$A$100,A133,'Room Schedule'!$B$5:$B$100)</x:f>
        <x:v>0</x:v>
      </x:c>
      <x:c r="F133" s="29" t="n">
        <x:f>D133*E133</x:f>
        <x:v>0</x:v>
      </x:c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 t="n">
        <x:f>SUMIF('Room Schedule'!$A$5:$A$100,A134,'Room Schedule'!$B$5:$B$100)</x:f>
        <x:v>0</x:v>
      </x:c>
      <x:c r="F134" s="29" t="n">
        <x:f>D134*E134</x:f>
        <x:v>0</x:v>
      </x:c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 t="n">
        <x:f>SUMIF('Room Schedule'!$A$5:$A$100,A135,'Room Schedule'!$B$5:$B$100)</x:f>
        <x:v>0</x:v>
      </x:c>
      <x:c r="F135" s="29" t="n">
        <x:f>D135*E135</x:f>
        <x:v>0</x:v>
      </x:c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 t="n">
        <x:f>SUMIF('Room Schedule'!$A$5:$A$100,A136,'Room Schedule'!$B$5:$B$100)</x:f>
        <x:v>0</x:v>
      </x:c>
      <x:c r="F136" s="29" t="n">
        <x:f>D136*E136</x:f>
        <x:v>0</x:v>
      </x:c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 t="n">
        <x:f>SUMIF('Room Schedule'!$A$5:$A$100,A137,'Room Schedule'!$B$5:$B$100)</x:f>
        <x:v>0</x:v>
      </x:c>
      <x:c r="F137" s="29" t="n">
        <x:f>D137*E137</x:f>
        <x:v>0</x:v>
      </x:c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 t="n">
        <x:f>SUMIF('Room Schedule'!$A$5:$A$100,A138,'Room Schedule'!$B$5:$B$100)</x:f>
        <x:v>0</x:v>
      </x:c>
      <x:c r="F138" s="29" t="n">
        <x:f>D138*E138</x:f>
        <x:v>0</x:v>
      </x:c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 t="n">
        <x:f>SUMIF('Room Schedule'!$A$5:$A$100,A139,'Room Schedule'!$B$5:$B$100)</x:f>
        <x:v>0</x:v>
      </x:c>
      <x:c r="F139" s="29" t="n">
        <x:f>D139*E139</x:f>
        <x:v>0</x:v>
      </x:c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 t="n">
        <x:f>SUMIF('Room Schedule'!$A$5:$A$100,A140,'Room Schedule'!$B$5:$B$100)</x:f>
        <x:v>0</x:v>
      </x:c>
      <x:c r="F140" s="29" t="n">
        <x:f>D140*E140</x:f>
        <x:v>0</x:v>
      </x:c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 t="n">
        <x:f>SUMIF('Room Schedule'!$A$5:$A$100,A141,'Room Schedule'!$B$5:$B$100)</x:f>
        <x:v>0</x:v>
      </x:c>
      <x:c r="F141" s="29" t="n">
        <x:f>D141*E141</x:f>
        <x:v>0</x:v>
      </x:c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 t="n">
        <x:f>SUMIF('Room Schedule'!$A$5:$A$100,A142,'Room Schedule'!$B$5:$B$100)</x:f>
        <x:v>0</x:v>
      </x:c>
      <x:c r="F142" s="29" t="n">
        <x:f>D142*E142</x:f>
        <x:v>0</x:v>
      </x:c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 t="n">
        <x:f>SUMIF('Room Schedule'!$A$5:$A$100,A143,'Room Schedule'!$B$5:$B$100)</x:f>
        <x:v>0</x:v>
      </x:c>
      <x:c r="F143" s="29" t="n">
        <x:f>D143*E143</x:f>
        <x:v>0</x:v>
      </x:c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 t="n">
        <x:f>SUMIF('Room Schedule'!$A$5:$A$100,A144,'Room Schedule'!$B$5:$B$100)</x:f>
        <x:v>0</x:v>
      </x:c>
      <x:c r="F144" s="29" t="n">
        <x:f>D144*E144</x:f>
        <x:v>0</x:v>
      </x:c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 t="n">
        <x:f>SUMIF('Room Schedule'!$A$5:$A$100,A145,'Room Schedule'!$B$5:$B$100)</x:f>
        <x:v>0</x:v>
      </x:c>
      <x:c r="F145" s="29" t="n">
        <x:f>D145*E145</x:f>
        <x:v>0</x:v>
      </x:c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 t="n">
        <x:f>SUMIF('Room Schedule'!$A$5:$A$100,A146,'Room Schedule'!$B$5:$B$100)</x:f>
        <x:v>0</x:v>
      </x:c>
      <x:c r="F146" s="29" t="n">
        <x:f>D146*E146</x:f>
        <x:v>0</x:v>
      </x:c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 t="n">
        <x:f>SUMIF('Room Schedule'!$A$5:$A$100,A147,'Room Schedule'!$B$5:$B$100)</x:f>
        <x:v>0</x:v>
      </x:c>
      <x:c r="F147" s="29" t="n">
        <x:f>D147*E147</x:f>
        <x:v>0</x:v>
      </x:c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 t="n">
        <x:f>SUMIF('Room Schedule'!$A$5:$A$100,A148,'Room Schedule'!$B$5:$B$100)</x:f>
        <x:v>0</x:v>
      </x:c>
      <x:c r="F148" s="29" t="n">
        <x:f>D148*E148</x:f>
        <x:v>0</x:v>
      </x:c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 t="n">
        <x:f>SUMIF('Room Schedule'!$A$5:$A$100,A149,'Room Schedule'!$B$5:$B$100)</x:f>
        <x:v>0</x:v>
      </x:c>
      <x:c r="F149" s="29" t="n">
        <x:f>D149*E149</x:f>
        <x:v>0</x:v>
      </x:c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 t="n">
        <x:f>SUMIF('Room Schedule'!$A$5:$A$100,A150,'Room Schedule'!$B$5:$B$100)</x:f>
        <x:v>0</x:v>
      </x:c>
      <x:c r="F150" s="29" t="n">
        <x:f>D150*E150</x:f>
        <x:v>0</x:v>
      </x:c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 t="n">
        <x:f>SUMIF('Room Schedule'!$A$5:$A$100,A151,'Room Schedule'!$B$5:$B$100)</x:f>
        <x:v>0</x:v>
      </x:c>
      <x:c r="F151" s="29" t="n">
        <x:f>D151*E151</x:f>
        <x:v>0</x:v>
      </x:c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 t="n">
        <x:f>SUMIF('Room Schedule'!$A$5:$A$100,A152,'Room Schedule'!$B$5:$B$100)</x:f>
        <x:v>0</x:v>
      </x:c>
      <x:c r="F152" s="29" t="n">
        <x:f>D152*E152</x:f>
        <x:v>0</x:v>
      </x:c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 t="n">
        <x:f>SUMIF('Room Schedule'!$A$5:$A$100,A153,'Room Schedule'!$B$5:$B$100)</x:f>
        <x:v>0</x:v>
      </x:c>
      <x:c r="F153" s="29" t="n">
        <x:f>D153*E153</x:f>
        <x:v>0</x:v>
      </x:c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 t="n">
        <x:f>SUMIF('Room Schedule'!$A$5:$A$100,A154,'Room Schedule'!$B$5:$B$100)</x:f>
        <x:v>0</x:v>
      </x:c>
      <x:c r="F154" s="29" t="n">
        <x:f>D154*E154</x:f>
        <x:v>0</x:v>
      </x:c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 t="n">
        <x:f>SUMIF('Room Schedule'!$A$5:$A$100,A155,'Room Schedule'!$B$5:$B$100)</x:f>
        <x:v>0</x:v>
      </x:c>
      <x:c r="F155" s="29" t="n">
        <x:f>D155*E155</x:f>
        <x:v>0</x:v>
      </x:c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 t="n">
        <x:f>SUMIF('Room Schedule'!$A$5:$A$100,A156,'Room Schedule'!$B$5:$B$100)</x:f>
        <x:v>0</x:v>
      </x:c>
      <x:c r="F156" s="29" t="n">
        <x:f>D156*E156</x:f>
        <x:v>0</x:v>
      </x:c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 t="n">
        <x:f>SUMIF('Room Schedule'!$A$5:$A$100,A157,'Room Schedule'!$B$5:$B$100)</x:f>
        <x:v>0</x:v>
      </x:c>
      <x:c r="F157" s="29" t="n">
        <x:f>D157*E157</x:f>
        <x:v>0</x:v>
      </x:c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 t="n">
        <x:f>SUMIF('Room Schedule'!$A$5:$A$100,A158,'Room Schedule'!$B$5:$B$100)</x:f>
        <x:v>0</x:v>
      </x:c>
      <x:c r="F158" s="29" t="n">
        <x:f>D158*E158</x:f>
        <x:v>0</x:v>
      </x:c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 t="n">
        <x:f>SUMIF('Room Schedule'!$A$5:$A$100,A159,'Room Schedule'!$B$5:$B$100)</x:f>
        <x:v>0</x:v>
      </x:c>
      <x:c r="F159" s="29" t="n">
        <x:f>D159*E159</x:f>
        <x:v>0</x:v>
      </x:c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 t="n">
        <x:f>SUMIF('Room Schedule'!$A$5:$A$100,A160,'Room Schedule'!$B$5:$B$100)</x:f>
        <x:v>0</x:v>
      </x:c>
      <x:c r="F160" s="29" t="n">
        <x:f>D160*E160</x:f>
        <x:v>0</x:v>
      </x:c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 t="n">
        <x:f>SUMIF('Room Schedule'!$A$5:$A$100,A161,'Room Schedule'!$B$5:$B$100)</x:f>
        <x:v>0</x:v>
      </x:c>
      <x:c r="F161" s="29" t="n">
        <x:f>D161*E161</x:f>
        <x:v>0</x:v>
      </x:c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 t="n">
        <x:f>SUMIF('Room Schedule'!$A$5:$A$100,A162,'Room Schedule'!$B$5:$B$100)</x:f>
        <x:v>0</x:v>
      </x:c>
      <x:c r="F162" s="29" t="n">
        <x:f>D162*E162</x:f>
        <x:v>0</x:v>
      </x:c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 t="n">
        <x:f>SUMIF('Room Schedule'!$A$5:$A$100,A163,'Room Schedule'!$B$5:$B$100)</x:f>
        <x:v>0</x:v>
      </x:c>
      <x:c r="F163" s="29" t="n">
        <x:f>D163*E163</x:f>
        <x:v>0</x:v>
      </x:c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 t="n">
        <x:f>SUMIF('Room Schedule'!$A$5:$A$100,A164,'Room Schedule'!$B$5:$B$100)</x:f>
        <x:v>0</x:v>
      </x:c>
      <x:c r="F164" s="29" t="n">
        <x:f>D164*E164</x:f>
        <x:v>0</x:v>
      </x:c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 t="n">
        <x:f>SUMIF('Room Schedule'!$A$5:$A$100,A165,'Room Schedule'!$B$5:$B$100)</x:f>
        <x:v>0</x:v>
      </x:c>
      <x:c r="F165" s="29" t="n">
        <x:f>D165*E165</x:f>
        <x:v>0</x:v>
      </x:c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 t="n">
        <x:f>SUMIF('Room Schedule'!$A$5:$A$100,A166,'Room Schedule'!$B$5:$B$100)</x:f>
        <x:v>0</x:v>
      </x:c>
      <x:c r="F166" s="29" t="n">
        <x:f>D166*E166</x:f>
        <x:v>0</x:v>
      </x:c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 t="n">
        <x:f>SUMIF('Room Schedule'!$A$5:$A$100,A167,'Room Schedule'!$B$5:$B$100)</x:f>
        <x:v>0</x:v>
      </x:c>
      <x:c r="F167" s="29" t="n">
        <x:f>D167*E167</x:f>
        <x:v>0</x:v>
      </x:c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 t="n">
        <x:f>SUMIF('Room Schedule'!$A$5:$A$100,A168,'Room Schedule'!$B$5:$B$100)</x:f>
        <x:v>0</x:v>
      </x:c>
      <x:c r="F168" s="29" t="n">
        <x:f>D168*E168</x:f>
        <x:v>0</x:v>
      </x:c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 t="n">
        <x:f>SUMIF('Room Schedule'!$A$5:$A$100,A169,'Room Schedule'!$B$5:$B$100)</x:f>
        <x:v>0</x:v>
      </x:c>
      <x:c r="F169" s="29" t="n">
        <x:f>D169*E169</x:f>
        <x:v>0</x:v>
      </x:c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 t="n">
        <x:f>SUMIF('Room Schedule'!$A$5:$A$100,A170,'Room Schedule'!$B$5:$B$100)</x:f>
        <x:v>0</x:v>
      </x:c>
      <x:c r="F170" s="29" t="n">
        <x:f>D170*E170</x:f>
        <x:v>0</x:v>
      </x:c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 t="n">
        <x:f>SUMIF('Room Schedule'!$A$5:$A$100,A171,'Room Schedule'!$B$5:$B$100)</x:f>
        <x:v>0</x:v>
      </x:c>
      <x:c r="F171" s="29" t="n">
        <x:f>D171*E171</x:f>
        <x:v>0</x:v>
      </x:c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 t="n">
        <x:f>SUMIF('Room Schedule'!$A$5:$A$100,A172,'Room Schedule'!$B$5:$B$100)</x:f>
        <x:v>0</x:v>
      </x:c>
      <x:c r="F172" s="29" t="n">
        <x:f>D172*E172</x:f>
        <x:v>0</x:v>
      </x:c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 t="n">
        <x:f>SUMIF('Room Schedule'!$A$5:$A$100,A173,'Room Schedule'!$B$5:$B$100)</x:f>
        <x:v>0</x:v>
      </x:c>
      <x:c r="F173" s="29" t="n">
        <x:f>D173*E173</x:f>
        <x:v>0</x:v>
      </x:c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 t="n">
        <x:f>SUMIF('Room Schedule'!$A$5:$A$100,A174,'Room Schedule'!$B$5:$B$100)</x:f>
        <x:v>0</x:v>
      </x:c>
      <x:c r="F174" s="29" t="n">
        <x:f>D174*E174</x:f>
        <x:v>0</x:v>
      </x:c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 t="n">
        <x:f>SUMIF('Room Schedule'!$A$5:$A$100,A175,'Room Schedule'!$B$5:$B$100)</x:f>
        <x:v>0</x:v>
      </x:c>
      <x:c r="F175" s="29" t="n">
        <x:f>D175*E175</x:f>
        <x:v>0</x:v>
      </x:c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 t="n">
        <x:f>SUMIF('Room Schedule'!$A$5:$A$100,A176,'Room Schedule'!$B$5:$B$100)</x:f>
        <x:v>0</x:v>
      </x:c>
      <x:c r="F176" s="29" t="n">
        <x:f>D176*E176</x:f>
        <x:v>0</x:v>
      </x:c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 t="n">
        <x:f>SUMIF('Room Schedule'!$A$5:$A$100,A177,'Room Schedule'!$B$5:$B$100)</x:f>
        <x:v>0</x:v>
      </x:c>
      <x:c r="F177" s="29" t="n">
        <x:f>D177*E177</x:f>
        <x:v>0</x:v>
      </x:c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 t="n">
        <x:f>SUMIF('Room Schedule'!$A$5:$A$100,A178,'Room Schedule'!$B$5:$B$100)</x:f>
        <x:v>0</x:v>
      </x:c>
      <x:c r="F178" s="29" t="n">
        <x:f>D178*E178</x:f>
        <x:v>0</x:v>
      </x:c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 t="n">
        <x:f>SUMIF('Room Schedule'!$A$5:$A$100,A179,'Room Schedule'!$B$5:$B$100)</x:f>
        <x:v>0</x:v>
      </x:c>
      <x:c r="F179" s="29" t="n">
        <x:f>D179*E179</x:f>
        <x:v>0</x:v>
      </x:c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 t="n">
        <x:f>SUMIF('Room Schedule'!$A$5:$A$100,A180,'Room Schedule'!$B$5:$B$100)</x:f>
        <x:v>0</x:v>
      </x:c>
      <x:c r="F180" s="29" t="n">
        <x:f>D180*E180</x:f>
        <x:v>0</x:v>
      </x:c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 t="n">
        <x:f>SUMIF('Room Schedule'!$A$5:$A$100,A181,'Room Schedule'!$B$5:$B$100)</x:f>
        <x:v>0</x:v>
      </x:c>
      <x:c r="F181" s="29" t="n">
        <x:f>D181*E181</x:f>
        <x:v>0</x:v>
      </x:c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 t="n">
        <x:f>SUMIF('Room Schedule'!$A$5:$A$100,A182,'Room Schedule'!$B$5:$B$100)</x:f>
        <x:v>0</x:v>
      </x:c>
      <x:c r="F182" s="29" t="n">
        <x:f>D182*E182</x:f>
        <x:v>0</x:v>
      </x:c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 t="n">
        <x:f>SUMIF('Room Schedule'!$A$5:$A$100,A183,'Room Schedule'!$B$5:$B$100)</x:f>
        <x:v>0</x:v>
      </x:c>
      <x:c r="F183" s="29" t="n">
        <x:f>D183*E183</x:f>
        <x:v>0</x:v>
      </x:c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 t="n">
        <x:f>SUMIF('Room Schedule'!$A$5:$A$100,A184,'Room Schedule'!$B$5:$B$100)</x:f>
        <x:v>0</x:v>
      </x:c>
      <x:c r="F184" s="29" t="n">
        <x:f>D184*E184</x:f>
        <x:v>0</x:v>
      </x:c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 t="n">
        <x:f>SUMIF('Room Schedule'!$A$5:$A$100,A185,'Room Schedule'!$B$5:$B$100)</x:f>
        <x:v>0</x:v>
      </x:c>
      <x:c r="F185" s="29" t="n">
        <x:f>D185*E185</x:f>
        <x:v>0</x:v>
      </x:c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 t="n">
        <x:f>SUMIF('Room Schedule'!$A$5:$A$100,A186,'Room Schedule'!$B$5:$B$100)</x:f>
        <x:v>0</x:v>
      </x:c>
      <x:c r="F186" s="29" t="n">
        <x:f>D186*E186</x:f>
        <x:v>0</x:v>
      </x:c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 t="n">
        <x:f>SUMIF('Room Schedule'!$A$5:$A$100,A187,'Room Schedule'!$B$5:$B$100)</x:f>
        <x:v>0</x:v>
      </x:c>
      <x:c r="F187" s="29" t="n">
        <x:f>D187*E187</x:f>
        <x:v>0</x:v>
      </x:c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 t="n">
        <x:f>SUMIF('Room Schedule'!$A$5:$A$100,A188,'Room Schedule'!$B$5:$B$100)</x:f>
        <x:v>0</x:v>
      </x:c>
      <x:c r="F188" s="29" t="n">
        <x:f>D188*E188</x:f>
        <x:v>0</x:v>
      </x:c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 t="n">
        <x:f>SUMIF('Room Schedule'!$A$5:$A$100,A189,'Room Schedule'!$B$5:$B$100)</x:f>
        <x:v>0</x:v>
      </x:c>
      <x:c r="F189" s="29" t="n">
        <x:f>D189*E189</x:f>
        <x:v>0</x:v>
      </x:c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 t="n">
        <x:f>SUMIF('Room Schedule'!$A$5:$A$100,A190,'Room Schedule'!$B$5:$B$100)</x:f>
        <x:v>0</x:v>
      </x:c>
      <x:c r="F190" s="29" t="n">
        <x:f>D190*E190</x:f>
        <x:v>0</x:v>
      </x:c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 t="n">
        <x:f>SUMIF('Room Schedule'!$A$5:$A$100,A191,'Room Schedule'!$B$5:$B$100)</x:f>
        <x:v>0</x:v>
      </x:c>
      <x:c r="F191" s="29" t="n">
        <x:f>D191*E191</x:f>
        <x:v>0</x:v>
      </x:c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 t="n">
        <x:f>SUMIF('Room Schedule'!$A$5:$A$100,A192,'Room Schedule'!$B$5:$B$100)</x:f>
        <x:v>0</x:v>
      </x:c>
      <x:c r="F192" s="29" t="n">
        <x:f>D192*E192</x:f>
        <x:v>0</x:v>
      </x:c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 t="n">
        <x:f>SUMIF('Room Schedule'!$A$5:$A$100,A193,'Room Schedule'!$B$5:$B$100)</x:f>
        <x:v>0</x:v>
      </x:c>
      <x:c r="F193" s="29" t="n">
        <x:f>D193*E193</x:f>
        <x:v>0</x:v>
      </x:c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 t="n">
        <x:f>SUMIF('Room Schedule'!$A$5:$A$100,A194,'Room Schedule'!$B$5:$B$100)</x:f>
        <x:v>0</x:v>
      </x:c>
      <x:c r="F194" s="29" t="n">
        <x:f>D194*E194</x:f>
        <x:v>0</x:v>
      </x:c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 t="n">
        <x:f>SUMIF('Room Schedule'!$A$5:$A$100,A195,'Room Schedule'!$B$5:$B$100)</x:f>
        <x:v>0</x:v>
      </x:c>
      <x:c r="F195" s="29" t="n">
        <x:f>D195*E195</x:f>
        <x:v>0</x:v>
      </x:c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 t="n">
        <x:f>SUMIF('Room Schedule'!$A$5:$A$100,A196,'Room Schedule'!$B$5:$B$100)</x:f>
        <x:v>0</x:v>
      </x:c>
      <x:c r="F196" s="29" t="n">
        <x:f>D196*E196</x:f>
        <x:v>0</x:v>
      </x:c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 t="n">
        <x:f>SUMIF('Room Schedule'!$A$5:$A$100,A197,'Room Schedule'!$B$5:$B$100)</x:f>
        <x:v>0</x:v>
      </x:c>
      <x:c r="F197" s="29" t="n">
        <x:f>D197*E197</x:f>
        <x:v>0</x:v>
      </x:c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 t="n">
        <x:f>SUMIF('Room Schedule'!$A$5:$A$100,A198,'Room Schedule'!$B$5:$B$100)</x:f>
        <x:v>0</x:v>
      </x:c>
      <x:c r="F198" s="29" t="n">
        <x:f>D198*E198</x:f>
        <x:v>0</x:v>
      </x:c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 t="n">
        <x:f>SUMIF('Room Schedule'!$A$5:$A$100,A199,'Room Schedule'!$B$5:$B$100)</x:f>
        <x:v>0</x:v>
      </x:c>
      <x:c r="F199" s="29" t="n">
        <x:f>D199*E199</x:f>
        <x:v>0</x:v>
      </x:c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 t="n">
        <x:f>SUMIF('Room Schedule'!$A$5:$A$100,A200,'Room Schedule'!$B$5:$B$100)</x:f>
        <x:v>0</x:v>
      </x:c>
      <x:c r="F200" s="29" t="n">
        <x:f>D200*E200</x:f>
        <x:v>0</x:v>
      </x:c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J1"/>
    <x:mergeCell ref="A2:J2"/>
  </x:mergeCells>
  <x:dataValidations count="3">
    <x:dataValidation type="list" sqref="A5:A200">
      <x:formula1>Lists!$A$2:$A$12</x:formula1>
    </x:dataValidation>
    <x:dataValidation type="list" sqref="B5:B200">
      <x:formula1>'Product Catalogue'!$A$5:$A$21</x:formula1>
    </x:dataValidation>
    <x:dataValidation type="list" sqref="I5:I200">
      <x:formula1>Lists!$B$2:$B$7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16" hidden="0" customWidth="1"/>
    <x:col min="5" max="5" width="18" hidden="0" customWidth="1"/>
    <x:col min="6" max="6" width="24" hidden="0" customWidth="1"/>
    <x:col min="7" max="7" width="20" hidden="0" customWidth="1"/>
    <x:col min="8" max="8" width="42" hidden="0" customWidth="1"/>
  </x:cols>
  <x:sheetData>
    <x:row r="1">
      <x:c r="A1" s="28" t="str">
        <x:v>TIRREN Consolidated BOQ Summary</x:v>
      </x:c>
      <x:c r="B1" s="28"/>
      <x:c r="C1" s="28"/>
      <x:c r="D1" s="28"/>
      <x:c r="E1" s="28"/>
      <x:c r="F1" s="28"/>
      <x:c r="G1" s="28"/>
      <x:c r="H1" s="28"/>
      <x:c r="I1" s="29"/>
      <x:c r="J1" s="29"/>
      <x:c r="K1" s="29"/>
      <x:c r="L1" s="29"/>
    </x:row>
    <x:row r="2">
      <x:c r="A2" s="30" t="str">
        <x:v>Total quantities roll up from Room Type Components. Add project allowance percentages only after the room schedule is sufficiently developed.</x:v>
      </x:c>
      <x:c r="B2" s="30"/>
      <x:c r="C2" s="30"/>
      <x:c r="D2" s="30"/>
      <x:c r="E2" s="30"/>
      <x:c r="F2" s="30"/>
      <x:c r="G2" s="30"/>
      <x:c r="H2" s="30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TIRREN Code</x:v>
      </x:c>
      <x:c r="B4" s="31" t="str">
        <x:v>Description</x:v>
      </x:c>
      <x:c r="C4" s="31" t="str">
        <x:v>Calculated Units</x:v>
      </x:c>
      <x:c r="D4" s="31" t="str">
        <x:v>Allowance %</x:v>
      </x:c>
      <x:c r="E4" s="31" t="str">
        <x:v>Order Qty</x:v>
      </x:c>
      <x:c r="F4" s="31" t="str">
        <x:v>Finish / Variant</x:v>
      </x:c>
      <x:c r="G4" s="31" t="str">
        <x:v>Evidence Status</x:v>
      </x:c>
      <x:c r="H4" s="31" t="str">
        <x:v>BOQ Notes</x:v>
      </x:c>
      <x:c r="I4" s="29"/>
      <x:c r="J4" s="29"/>
      <x:c r="K4" s="29"/>
      <x:c r="L4" s="29"/>
    </x:row>
    <x:row r="5">
      <x:c r="A5" s="29" t="str">
        <x:v>TIRREN B1195</x:v>
      </x:c>
      <x:c r="B5" s="29" t="str">
        <x:v>Linear vanity basin</x:v>
      </x:c>
      <x:c r="C5" s="29" t="n">
        <x:f>SUMIF('Room Type Components'!$B$5:$B$200,A5,'Room Type Components'!$F$5:$F$200)</x:f>
        <x:v>0</x:v>
      </x:c>
      <x:c r="D5" s="38" t="n">
        <x:v>0</x:v>
      </x:c>
      <x:c r="E5" s="29" t="n">
        <x:f>C5+ROUND(C5*D5,0)</x:f>
        <x:v>0</x:v>
      </x:c>
      <x:c r="F5" s="29" t="str">
        <x:v>Matte White</x:v>
      </x:c>
      <x:c r="G5" s="29" t="str">
        <x:v>Model-specific</x:v>
      </x:c>
      <x:c r="H5" s="29" t="str"/>
      <x:c r="I5" s="29"/>
      <x:c r="J5" s="29"/>
      <x:c r="K5" s="29"/>
      <x:c r="L5" s="29"/>
    </x:row>
    <x:row r="6">
      <x:c r="A6" s="29" t="str">
        <x:v>TIRREN B400</x:v>
      </x:c>
      <x:c r="B6" s="29" t="str">
        <x:v>Compact square basin</x:v>
      </x:c>
      <x:c r="C6" s="29" t="n">
        <x:f>SUMIF('Room Type Components'!$B$5:$B$200,A6,'Room Type Components'!$F$5:$F$200)</x:f>
        <x:v>0</x:v>
      </x:c>
      <x:c r="D6" s="38" t="n">
        <x:v>0</x:v>
      </x:c>
      <x:c r="E6" s="29" t="n">
        <x:f>C6+ROUND(C6*D6,0)</x:f>
        <x:v>0</x:v>
      </x:c>
      <x:c r="F6" s="29" t="str">
        <x:v>Matte White</x:v>
      </x:c>
      <x:c r="G6" s="29" t="str">
        <x:v>Model-specific</x:v>
      </x:c>
      <x:c r="H6" s="29" t="str"/>
      <x:c r="I6" s="29"/>
      <x:c r="J6" s="29"/>
      <x:c r="K6" s="29"/>
      <x:c r="L6" s="29"/>
    </x:row>
    <x:row r="7">
      <x:c r="A7" s="29" t="str">
        <x:v>TIRREN B1200</x:v>
      </x:c>
      <x:c r="B7" s="29" t="str">
        <x:v>Linear vanity basin</x:v>
      </x:c>
      <x:c r="C7" s="29" t="n">
        <x:f>SUMIF('Room Type Components'!$B$5:$B$200,A7,'Room Type Components'!$F$5:$F$200)</x:f>
        <x:v>0</x:v>
      </x:c>
      <x:c r="D7" s="38" t="n">
        <x:v>0</x:v>
      </x:c>
      <x:c r="E7" s="29" t="n">
        <x:f>C7+ROUND(C7*D7,0)</x:f>
        <x:v>0</x:v>
      </x:c>
      <x:c r="F7" s="29" t="str">
        <x:v>Matte White</x:v>
      </x:c>
      <x:c r="G7" s="29" t="str">
        <x:v>Model-specific</x:v>
      </x:c>
      <x:c r="H7" s="29" t="str"/>
      <x:c r="I7" s="29"/>
      <x:c r="J7" s="29"/>
      <x:c r="K7" s="29"/>
      <x:c r="L7" s="29"/>
    </x:row>
    <x:row r="8">
      <x:c r="A8" s="29" t="str">
        <x:v>TIRREN P445</x:v>
      </x:c>
      <x:c r="B8" s="29" t="str">
        <x:v>Freestanding pedestal basin</x:v>
      </x:c>
      <x:c r="C8" s="29" t="n">
        <x:f>SUMIF('Room Type Components'!$B$5:$B$200,A8,'Room Type Components'!$F$5:$F$200)</x:f>
        <x:v>0</x:v>
      </x:c>
      <x:c r="D8" s="38" t="n">
        <x:v>0</x:v>
      </x:c>
      <x:c r="E8" s="29" t="n">
        <x:f>C8+ROUND(C8*D8,0)</x:f>
        <x:v>0</x:v>
      </x:c>
      <x:c r="F8" s="29" t="str">
        <x:v>Glossy White</x:v>
      </x:c>
      <x:c r="G8" s="29" t="str">
        <x:v>Model-specific</x:v>
      </x:c>
      <x:c r="H8" s="29" t="str"/>
      <x:c r="I8" s="29"/>
      <x:c r="J8" s="29"/>
      <x:c r="K8" s="29"/>
      <x:c r="L8" s="29"/>
    </x:row>
    <x:row r="9">
      <x:c r="A9" s="29" t="str">
        <x:v>TIRREN B900</x:v>
      </x:c>
      <x:c r="B9" s="29" t="str">
        <x:v>Compact vanity basin</x:v>
      </x:c>
      <x:c r="C9" s="29" t="n">
        <x:f>SUMIF('Room Type Components'!$B$5:$B$200,A9,'Room Type Components'!$F$5:$F$200)</x:f>
        <x:v>0</x:v>
      </x:c>
      <x:c r="D9" s="38" t="n">
        <x:v>0</x:v>
      </x:c>
      <x:c r="E9" s="29" t="n">
        <x:f>C9+ROUND(C9*D9,0)</x:f>
        <x:v>0</x:v>
      </x:c>
      <x:c r="F9" s="29" t="str">
        <x:v>Matte / Glossy White</x:v>
      </x:c>
      <x:c r="G9" s="29" t="str">
        <x:v>Model-specific</x:v>
      </x:c>
      <x:c r="H9" s="29" t="str"/>
      <x:c r="I9" s="29"/>
      <x:c r="J9" s="29"/>
      <x:c r="K9" s="29"/>
      <x:c r="L9" s="29"/>
    </x:row>
    <x:row r="10">
      <x:c r="A10" s="29" t="str">
        <x:v>TIRREN B1500</x:v>
      </x:c>
      <x:c r="B10" s="29" t="str">
        <x:v>Long vanity basin</x:v>
      </x:c>
      <x:c r="C10" s="29" t="n">
        <x:f>SUMIF('Room Type Components'!$B$5:$B$200,A10,'Room Type Components'!$F$5:$F$200)</x:f>
        <x:v>0</x:v>
      </x:c>
      <x:c r="D10" s="38" t="n">
        <x:v>0</x:v>
      </x:c>
      <x:c r="E10" s="29" t="n">
        <x:f>C10+ROUND(C10*D10,0)</x:f>
        <x:v>0</x:v>
      </x:c>
      <x:c r="F10" s="29" t="str">
        <x:v>Matte / Glossy White</x:v>
      </x:c>
      <x:c r="G10" s="29" t="str">
        <x:v>Model-specific</x:v>
      </x:c>
      <x:c r="H10" s="29" t="str"/>
      <x:c r="I10" s="29"/>
      <x:c r="J10" s="29"/>
      <x:c r="K10" s="29"/>
      <x:c r="L10" s="29"/>
    </x:row>
    <x:row r="11">
      <x:c r="A11" s="29" t="str">
        <x:v>TIRREN B1845-2H</x:v>
      </x:c>
      <x:c r="B11" s="29" t="str">
        <x:v>Linear basin - 2 tap holes</x:v>
      </x:c>
      <x:c r="C11" s="29" t="n">
        <x:f>SUMIF('Room Type Components'!$B$5:$B$200,A11,'Room Type Components'!$F$5:$F$200)</x:f>
        <x:v>0</x:v>
      </x:c>
      <x:c r="D11" s="38" t="n">
        <x:v>0</x:v>
      </x:c>
      <x:c r="E11" s="29" t="n">
        <x:f>C11+ROUND(C11*D11,0)</x:f>
        <x:v>0</x:v>
      </x:c>
      <x:c r="F11" s="29" t="str">
        <x:v>Matte / Glossy White</x:v>
      </x:c>
      <x:c r="G11" s="29" t="str">
        <x:v>Model-specific</x:v>
      </x:c>
      <x:c r="H11" s="29" t="str"/>
      <x:c r="I11" s="29"/>
      <x:c r="J11" s="29"/>
      <x:c r="K11" s="29"/>
      <x:c r="L11" s="29"/>
    </x:row>
    <x:row r="12">
      <x:c r="A12" s="29" t="str">
        <x:v>TIRREN B1845-1H</x:v>
      </x:c>
      <x:c r="B12" s="29" t="str">
        <x:v>Linear basin - 1 tap hole</x:v>
      </x:c>
      <x:c r="C12" s="29" t="n">
        <x:f>SUMIF('Room Type Components'!$B$5:$B$200,A12,'Room Type Components'!$F$5:$F$200)</x:f>
        <x:v>0</x:v>
      </x:c>
      <x:c r="D12" s="38" t="n">
        <x:v>0</x:v>
      </x:c>
      <x:c r="E12" s="29" t="n">
        <x:f>C12+ROUND(C12*D12,0)</x:f>
        <x:v>0</x:v>
      </x:c>
      <x:c r="F12" s="29" t="str">
        <x:v>Matte / Glossy White</x:v>
      </x:c>
      <x:c r="G12" s="29" t="str">
        <x:v>Model-specific</x:v>
      </x:c>
      <x:c r="H12" s="29" t="str"/>
      <x:c r="I12" s="29"/>
      <x:c r="J12" s="29"/>
      <x:c r="K12" s="29"/>
      <x:c r="L12" s="29"/>
    </x:row>
    <x:row r="13">
      <x:c r="A13" s="29" t="str">
        <x:v>TIRREN B1500-S</x:v>
      </x:c>
      <x:c r="B13" s="29" t="str">
        <x:v>Slimline vanity basin</x:v>
      </x:c>
      <x:c r="C13" s="29" t="n">
        <x:f>SUMIF('Room Type Components'!$B$5:$B$200,A13,'Room Type Components'!$F$5:$F$200)</x:f>
        <x:v>0</x:v>
      </x:c>
      <x:c r="D13" s="38" t="n">
        <x:v>0</x:v>
      </x:c>
      <x:c r="E13" s="29" t="n">
        <x:f>C13+ROUND(C13*D13,0)</x:f>
        <x:v>0</x:v>
      </x:c>
      <x:c r="F13" s="29" t="str">
        <x:v>Matte / Glossy White</x:v>
      </x:c>
      <x:c r="G13" s="29" t="str">
        <x:v>Model-specific</x:v>
      </x:c>
      <x:c r="H13" s="29" t="str"/>
      <x:c r="I13" s="29"/>
      <x:c r="J13" s="29"/>
      <x:c r="K13" s="29"/>
      <x:c r="L13" s="29"/>
    </x:row>
    <x:row r="14">
      <x:c r="A14" s="29" t="str">
        <x:v>TIRREN I540</x:v>
      </x:c>
      <x:c r="B14" s="29" t="str">
        <x:v>Insert / integrated basin</x:v>
      </x:c>
      <x:c r="C14" s="29" t="n">
        <x:f>SUMIF('Room Type Components'!$B$5:$B$200,A14,'Room Type Components'!$F$5:$F$200)</x:f>
        <x:v>0</x:v>
      </x:c>
      <x:c r="D14" s="38" t="n">
        <x:v>0</x:v>
      </x:c>
      <x:c r="E14" s="29" t="n">
        <x:f>C14+ROUND(C14*D14,0)</x:f>
        <x:v>0</x:v>
      </x:c>
      <x:c r="F14" s="29" t="str">
        <x:v>Matte / Glossy White</x:v>
      </x:c>
      <x:c r="G14" s="29" t="str">
        <x:v>Model-specific</x:v>
      </x:c>
      <x:c r="H14" s="29" t="str"/>
      <x:c r="I14" s="29"/>
      <x:c r="J14" s="29"/>
      <x:c r="K14" s="29"/>
      <x:c r="L14" s="29"/>
    </x:row>
    <x:row r="15">
      <x:c r="A15" s="29" t="str">
        <x:v>TIRREN BATH 1650-R</x:v>
      </x:c>
      <x:c r="B15" s="29" t="str">
        <x:v>Freestanding oval bath reference</x:v>
      </x:c>
      <x:c r="C15" s="29" t="n">
        <x:f>SUMIF('Room Type Components'!$B$5:$B$200,A15,'Room Type Components'!$F$5:$F$200)</x:f>
        <x:v>0</x:v>
      </x:c>
      <x:c r="D15" s="38" t="n">
        <x:v>0</x:v>
      </x:c>
      <x:c r="E15" s="29" t="n">
        <x:f>C15+ROUND(C15*D15,0)</x:f>
        <x:v>0</x:v>
      </x:c>
      <x:c r="F15" s="29" t="str">
        <x:v>Confirm by project</x:v>
      </x:c>
      <x:c r="G15" s="29" t="str">
        <x:v>Project-specific</x:v>
      </x:c>
      <x:c r="H15" s="29" t="str"/>
      <x:c r="I15" s="29"/>
      <x:c r="J15" s="29"/>
      <x:c r="K15" s="29"/>
      <x:c r="L15" s="29"/>
    </x:row>
    <x:row r="16">
      <x:c r="A16" s="29" t="str">
        <x:v>TIRREN BATH 1780-R</x:v>
      </x:c>
      <x:c r="B16" s="29" t="str">
        <x:v>Freestanding oval bath reference</x:v>
      </x:c>
      <x:c r="C16" s="29" t="n">
        <x:f>SUMIF('Room Type Components'!$B$5:$B$200,A16,'Room Type Components'!$F$5:$F$200)</x:f>
        <x:v>0</x:v>
      </x:c>
      <x:c r="D16" s="38" t="n">
        <x:v>0</x:v>
      </x:c>
      <x:c r="E16" s="29" t="n">
        <x:f>C16+ROUND(C16*D16,0)</x:f>
        <x:v>0</x:v>
      </x:c>
      <x:c r="F16" s="29" t="str">
        <x:v>Confirm by project</x:v>
      </x:c>
      <x:c r="G16" s="29" t="str">
        <x:v>Project-specific</x:v>
      </x:c>
      <x:c r="H16" s="29" t="str"/>
      <x:c r="I16" s="29"/>
      <x:c r="J16" s="29"/>
      <x:c r="K16" s="29"/>
      <x:c r="L16" s="29"/>
    </x:row>
    <x:row r="17">
      <x:c r="A17" s="29" t="str">
        <x:v>TIRREN ST-PROJECT</x:v>
      </x:c>
      <x:c r="B17" s="29" t="str">
        <x:v>Project-specific solid-surface shower tray</x:v>
      </x:c>
      <x:c r="C17" s="29" t="n">
        <x:f>SUMIF('Room Type Components'!$B$5:$B$200,A17,'Room Type Components'!$F$5:$F$200)</x:f>
        <x:v>0</x:v>
      </x:c>
      <x:c r="D17" s="38" t="n">
        <x:v>0</x:v>
      </x:c>
      <x:c r="E17" s="29" t="n">
        <x:f>C17+ROUND(C17*D17,0)</x:f>
        <x:v>0</x:v>
      </x:c>
      <x:c r="F17" s="29" t="str">
        <x:v>Confirm by project</x:v>
      </x:c>
      <x:c r="G17" s="29" t="str">
        <x:v>Pending</x:v>
      </x:c>
      <x:c r="H17" s="29" t="str"/>
      <x:c r="I17" s="29"/>
      <x:c r="J17" s="29"/>
      <x:c r="K17" s="29"/>
      <x:c r="L17" s="29"/>
    </x:row>
    <x:row r="18">
      <x:c r="A18" s="29" t="str">
        <x:v>TIRREN VANITY-CUSTOM</x:v>
      </x:c>
      <x:c r="B18" s="29" t="str">
        <x:v>Custom vanity and cabinet package</x:v>
      </x:c>
      <x:c r="C18" s="29" t="n">
        <x:f>SUMIF('Room Type Components'!$B$5:$B$200,A18,'Room Type Components'!$F$5:$F$200)</x:f>
        <x:v>0</x:v>
      </x:c>
      <x:c r="D18" s="38" t="n">
        <x:v>0</x:v>
      </x:c>
      <x:c r="E18" s="29" t="n">
        <x:f>C18+ROUND(C18*D18,0)</x:f>
        <x:v>0</x:v>
      </x:c>
      <x:c r="F18" s="29" t="str">
        <x:v>Project-specific</x:v>
      </x:c>
      <x:c r="G18" s="29" t="str">
        <x:v>Project-specific</x:v>
      </x:c>
      <x:c r="H18" s="29" t="str"/>
      <x:c r="I18" s="29"/>
      <x:c r="J18" s="29"/>
      <x:c r="K18" s="29"/>
      <x:c r="L18" s="29"/>
    </x:row>
    <x:row r="19">
      <x:c r="A19" s="29" t="str">
        <x:v>TIRREN COUNTER-CUSTOM</x:v>
      </x:c>
      <x:c r="B19" s="29" t="str">
        <x:v>Custom solid-surface counter</x:v>
      </x:c>
      <x:c r="C19" s="29" t="n">
        <x:f>SUMIF('Room Type Components'!$B$5:$B$200,A19,'Room Type Components'!$F$5:$F$200)</x:f>
        <x:v>0</x:v>
      </x:c>
      <x:c r="D19" s="38" t="n">
        <x:v>0</x:v>
      </x:c>
      <x:c r="E19" s="29" t="n">
        <x:f>C19+ROUND(C19*D19,0)</x:f>
        <x:v>0</x:v>
      </x:c>
      <x:c r="F19" s="29" t="str">
        <x:v>Project-specific</x:v>
      </x:c>
      <x:c r="G19" s="29" t="str">
        <x:v>Project-specific</x:v>
      </x:c>
      <x:c r="H19" s="29" t="str"/>
      <x:c r="I19" s="29"/>
      <x:c r="J19" s="29"/>
      <x:c r="K19" s="29"/>
      <x:c r="L19" s="29"/>
    </x:row>
    <x:row r="20">
      <x:c r="A20" s="29" t="str">
        <x:v>TIRREN KITCHEN-CUSTOM</x:v>
      </x:c>
      <x:c r="B20" s="29" t="str">
        <x:v>Custom solid-surface kitchen package</x:v>
      </x:c>
      <x:c r="C20" s="29" t="n">
        <x:f>SUMIF('Room Type Components'!$B$5:$B$200,A20,'Room Type Components'!$F$5:$F$200)</x:f>
        <x:v>0</x:v>
      </x:c>
      <x:c r="D20" s="38" t="n">
        <x:v>0</x:v>
      </x:c>
      <x:c r="E20" s="29" t="n">
        <x:f>C20+ROUND(C20*D20,0)</x:f>
        <x:v>0</x:v>
      </x:c>
      <x:c r="F20" s="29" t="str">
        <x:v>Project-specific</x:v>
      </x:c>
      <x:c r="G20" s="29" t="str">
        <x:v>Project-specific</x:v>
      </x:c>
      <x:c r="H20" s="29" t="str"/>
      <x:c r="I20" s="29"/>
      <x:c r="J20" s="29"/>
      <x:c r="K20" s="29"/>
      <x:c r="L20" s="29"/>
    </x:row>
    <x:row r="21">
      <x:c r="A21" s="29" t="str">
        <x:v>TIRREN BESPOKE-CUSTOM</x:v>
      </x:c>
      <x:c r="B21" s="29" t="str">
        <x:v>Custom architectural solid surface</x:v>
      </x:c>
      <x:c r="C21" s="29" t="n">
        <x:f>SUMIF('Room Type Components'!$B$5:$B$200,A21,'Room Type Components'!$F$5:$F$200)</x:f>
        <x:v>0</x:v>
      </x:c>
      <x:c r="D21" s="38" t="n">
        <x:v>0</x:v>
      </x:c>
      <x:c r="E21" s="29" t="n">
        <x:f>C21+ROUND(C21*D21,0)</x:f>
        <x:v>0</x:v>
      </x:c>
      <x:c r="F21" s="29" t="str">
        <x:v>Project-specific</x:v>
      </x:c>
      <x:c r="G21" s="29" t="str">
        <x:v>Project-specific</x:v>
      </x:c>
      <x:c r="H21" s="29" t="str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H1"/>
    <x:mergeCell ref="A2:H2"/>
  </x:mergeCells>
  <x:conditionalFormatting sqref="C5:C50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{31250C12-5880-3CE3-3242-500BA0816E22}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1250C12-5880-3CE3-3242-500BA0816E22}">
            <x14:dataBar gradient="1">
              <x14:cfvo type="min"/>
              <x14:cfvo type="max"/>
              <x14:fillColor rgb="FFA02B93"/>
            </x14:dataBar>
          </x14:cfRule>
          <xm:sqref>C5:C50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34" hidden="0" customWidth="1"/>
    <x:col min="4" max="4" width="30" hidden="0" customWidth="1"/>
    <x:col min="5" max="5" width="34" hidden="0" customWidth="1"/>
    <x:col min="6" max="6" width="20" hidden="0" customWidth="1"/>
    <x:col min="7" max="7" width="22" hidden="0" customWidth="1"/>
    <x:col min="8" max="8" width="50" hidden="0" customWidth="1"/>
  </x:cols>
  <x:sheetData>
    <x:row r="1">
      <x:c r="A1" s="28" t="str">
        <x:v>Technical Evidence Register</x:v>
      </x:c>
      <x:c r="B1" s="28"/>
      <x:c r="C1" s="28"/>
      <x:c r="D1" s="28"/>
      <x:c r="E1" s="28"/>
      <x:c r="F1" s="28"/>
      <x:c r="G1" s="28"/>
      <x:c r="H1" s="28"/>
      <x:c r="I1" s="29"/>
      <x:c r="J1" s="29"/>
      <x:c r="K1" s="29"/>
      <x:c r="L1" s="29"/>
    </x:row>
    <x:row r="2">
      <x:c r="A2" s="30" t="str">
        <x:v>Track evidence by exact product/model scope. Do not use catalogue logos or related-model reports as proof for a nominated product.</x:v>
      </x:c>
      <x:c r="B2" s="30"/>
      <x:c r="C2" s="30"/>
      <x:c r="D2" s="30"/>
      <x:c r="E2" s="30"/>
      <x:c r="F2" s="30"/>
      <x:c r="G2" s="30"/>
      <x:c r="H2" s="30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Evidence ID</x:v>
      </x:c>
      <x:c r="B4" s="31" t="str">
        <x:v>Category</x:v>
      </x:c>
      <x:c r="C4" s="31" t="str">
        <x:v>Evidence / Document</x:v>
      </x:c>
      <x:c r="D4" s="31" t="str">
        <x:v>Applicable TIRREN Product</x:v>
      </x:c>
      <x:c r="E4" s="31" t="str">
        <x:v>Reference / Standard</x:v>
      </x:c>
      <x:c r="F4" s="31" t="str">
        <x:v>Status</x:v>
      </x:c>
      <x:c r="G4" s="31" t="str">
        <x:v>Validity / Review Date</x:v>
      </x:c>
      <x:c r="H4" s="31" t="str">
        <x:v>Notes / Action</x:v>
      </x:c>
      <x:c r="I4" s="29"/>
      <x:c r="J4" s="29"/>
      <x:c r="K4" s="29"/>
      <x:c r="L4" s="29"/>
    </x:row>
    <x:row r="5">
      <x:c r="A5" s="29" t="str">
        <x:v>E-001</x:v>
      </x:c>
      <x:c r="B5" s="29" t="str">
        <x:v>Washbasin</x:v>
      </x:c>
      <x:c r="C5" s="29" t="str">
        <x:v>Third-party plumbing listing documentation</x:v>
      </x:c>
      <x:c r="D5" s="29" t="str">
        <x:v>Selected basin models</x:v>
      </x:c>
      <x:c r="E5" s="29" t="str">
        <x:v>CSA B45.5-22 / IAPMO Z124-2022</x:v>
      </x:c>
      <x:c r="F5" s="29" t="str">
        <x:v>Model-specific</x:v>
      </x:c>
      <x:c r="G5" s="29" t="str"/>
      <x:c r="H5" s="29" t="str">
        <x:v>Verify current listing status before project issue.</x:v>
      </x:c>
      <x:c r="I5" s="29"/>
      <x:c r="J5" s="29"/>
      <x:c r="K5" s="29"/>
      <x:c r="L5" s="29"/>
    </x:row>
    <x:row r="6">
      <x:c r="A6" s="29" t="str">
        <x:v>E-002</x:v>
      </x:c>
      <x:c r="B6" s="29" t="str">
        <x:v>Washbasin</x:v>
      </x:c>
      <x:c r="C6" s="29" t="str">
        <x:v>Basin installation manual</x:v>
      </x:c>
      <x:c r="D6" s="29" t="str">
        <x:v>Basin pathways</x:v>
      </x:c>
      <x:c r="E6" s="29" t="str">
        <x:v>Wall-hung / countertop / semi-inset / pedestal / cabinet</x:v>
      </x:c>
      <x:c r="F6" s="29" t="str">
        <x:v>Verified</x:v>
      </x:c>
      <x:c r="G6" s="29" t="str"/>
      <x:c r="H6" s="29" t="str">
        <x:v>Do not assume every model supports every pathway.</x:v>
      </x:c>
      <x:c r="I6" s="29"/>
      <x:c r="J6" s="29"/>
      <x:c r="K6" s="29"/>
      <x:c r="L6" s="29"/>
    </x:row>
    <x:row r="7">
      <x:c r="A7" s="29" t="str">
        <x:v>E-003</x:v>
      </x:c>
      <x:c r="B7" s="29" t="str">
        <x:v>Vanity / Cabinet</x:v>
      </x:c>
      <x:c r="C7" s="29" t="str">
        <x:v>Cabinet installation manual</x:v>
      </x:c>
      <x:c r="D7" s="29" t="str">
        <x:v>Custom vanity/cabinet systems</x:v>
      </x:c>
      <x:c r="E7" s="29" t="str">
        <x:v>Substrate / reinforcement / anchors</x:v>
      </x:c>
      <x:c r="F7" s="29" t="str">
        <x:v>Project-specific</x:v>
      </x:c>
      <x:c r="G7" s="29" t="str"/>
      <x:c r="H7" s="29" t="str">
        <x:v>1500 N reference applies only to illustrated cabinet configuration.</x:v>
      </x:c>
      <x:c r="I7" s="29"/>
      <x:c r="J7" s="29"/>
      <x:c r="K7" s="29"/>
      <x:c r="L7" s="29"/>
    </x:row>
    <x:row r="8">
      <x:c r="A8" s="29" t="str">
        <x:v>E-004</x:v>
      </x:c>
      <x:c r="B8" s="29" t="str">
        <x:v>Bath</x:v>
      </x:c>
      <x:c r="C8" s="29" t="str">
        <x:v>Bath installation manual</x:v>
      </x:c>
      <x:c r="D8" s="29" t="str">
        <x:v>BATH 1650-R / 1780-R</x:v>
      </x:c>
      <x:c r="E8" s="29" t="str">
        <x:v>Handling / drainage / levelling / leak test</x:v>
      </x:c>
      <x:c r="F8" s="29" t="str">
        <x:v>Verified</x:v>
      </x:c>
      <x:c r="G8" s="29" t="str"/>
      <x:c r="H8" s="29" t="str">
        <x:v>Reference configurations; exact model mapping pending.</x:v>
      </x:c>
      <x:c r="I8" s="29"/>
      <x:c r="J8" s="29"/>
      <x:c r="K8" s="29"/>
      <x:c r="L8" s="29"/>
    </x:row>
    <x:row r="9">
      <x:c r="A9" s="29" t="str">
        <x:v>E-005</x:v>
      </x:c>
      <x:c r="B9" s="29" t="str">
        <x:v>Shower Tray</x:v>
      </x:c>
      <x:c r="C9" s="29" t="str">
        <x:v>Shower tray installation guide</x:v>
      </x:c>
      <x:c r="D9" s="29" t="str">
        <x:v>ST-PROJECT</x:v>
      </x:c>
      <x:c r="E9" s="29" t="str">
        <x:v>5 x 5 in opening / 2 in PVC reference</x:v>
      </x:c>
      <x:c r="F9" s="29" t="str">
        <x:v>Verified</x:v>
      </x:c>
      <x:c r="G9" s="29" t="str"/>
      <x:c r="H9" s="29" t="str">
        <x:v>Exact tray models and performance data pending.</x:v>
      </x:c>
      <x:c r="I9" s="29"/>
      <x:c r="J9" s="29"/>
      <x:c r="K9" s="29"/>
      <x:c r="L9" s="29"/>
    </x:row>
    <x:row r="10">
      <x:c r="A10" s="29" t="str">
        <x:v>E-006</x:v>
      </x:c>
      <x:c r="B10" s="29" t="str">
        <x:v>Maintenance</x:v>
      </x:c>
      <x:c r="C10" s="29" t="str">
        <x:v>Solid-surface care guidance</x:v>
      </x:c>
      <x:c r="D10" s="29" t="str">
        <x:v>Solid-surface systems</x:v>
      </x:c>
      <x:c r="E10" s="29" t="str">
        <x:v>Cleaning / sanding / repair</x:v>
      </x:c>
      <x:c r="F10" s="29" t="str">
        <x:v>Verified</x:v>
      </x:c>
      <x:c r="G10" s="29" t="str"/>
      <x:c r="H10" s="29" t="str">
        <x:v>Warranty not published as TIRREN warranty until commercial alignment.</x:v>
      </x:c>
      <x:c r="I10" s="29"/>
      <x:c r="J10" s="29"/>
      <x:c r="K10" s="29"/>
      <x:c r="L10" s="29"/>
    </x:row>
    <x:row r="11">
      <x:c r="A11" s="29" t="str">
        <x:v>E-007</x:v>
      </x:c>
      <x:c r="B11" s="29" t="str">
        <x:v>Tapware</x:v>
      </x:c>
      <x:c r="C11" s="29" t="str">
        <x:v>WaterMark catalogue presentation</x:v>
      </x:c>
      <x:c r="D11" s="29" t="str">
        <x:v>Potential tapware range</x:v>
      </x:c>
      <x:c r="E11" s="29" t="str">
        <x:v>WaterMark / WELS evidence</x:v>
      </x:c>
      <x:c r="F11" s="29" t="str">
        <x:v>Hold</x:v>
      </x:c>
      <x:c r="G11" s="29" t="str"/>
      <x:c r="H11" s="29" t="str">
        <x:v>Need certificate/licence, covered models and WELS registrations.</x:v>
      </x:c>
      <x:c r="I11" s="29"/>
      <x:c r="J11" s="29"/>
      <x:c r="K11" s="29"/>
      <x:c r="L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H1"/>
    <x:mergeCell ref="A2:H2"/>
  </x:mergeCells>
  <x:conditionalFormatting sqref="F5:F100">
    <x:cfRule type="expression" dxfId="0" priority="1">
      <x:formula>OR(F5="Pending",F5="Hold")</x:formula>
    </x:cfRule>
    <x:cfRule type="expression" dxfId="1" priority="2">
      <x:formula>F5="Do Not Publish"</x:formula>
    </x:cfRule>
  </x:conditionalFormatting>
  <x:dataValidations count="1">
    <x:dataValidation type="list" sqref="F5:F200">
      <x:formula1>Lists!$C$2:$C$7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2" hidden="0" customWidth="1"/>
    <x:col min="4" max="4" width="34" hidden="0" customWidth="1"/>
    <x:col min="5" max="5" width="22" hidden="0" customWidth="1"/>
    <x:col min="6" max="6" width="20" hidden="0" customWidth="1"/>
    <x:col min="7" max="7" width="18" hidden="0" customWidth="1"/>
    <x:col min="8" max="8" width="22" hidden="0" customWidth="1"/>
    <x:col min="9" max="9" width="42" hidden="0" customWidth="1"/>
    <x:col min="10" max="10" width="24" hidden="0" customWidth="1"/>
    <x:col min="11" max="11" width="18" hidden="0" customWidth="1"/>
  </x:cols>
  <x:sheetData>
    <x:row r="1">
      <x:c r="A1" s="28" t="str">
        <x:v>Mock-up Room Approval Register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9"/>
    </x:row>
    <x:row r="2">
      <x:c r="A2" s="30" t="str">
        <x:v>Use one line per mock-up room / product package. Production release should follow the approved drawing revision and finish sample.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Mock-up ID</x:v>
      </x:c>
      <x:c r="B4" s="31" t="str">
        <x:v>Room Type</x:v>
      </x:c>
      <x:c r="C4" s="31" t="str">
        <x:v>Building / Zone</x:v>
      </x:c>
      <x:c r="D4" s="31" t="str">
        <x:v>Products / Codes</x:v>
      </x:c>
      <x:c r="E4" s="31" t="str">
        <x:v>Drawing / Rev</x:v>
      </x:c>
      <x:c r="F4" s="31" t="str">
        <x:v>Finish Sample</x:v>
      </x:c>
      <x:c r="G4" s="31" t="str">
        <x:v>Issue Date</x:v>
      </x:c>
      <x:c r="H4" s="31" t="str">
        <x:v>Reviewer</x:v>
      </x:c>
      <x:c r="I4" s="31" t="str">
        <x:v>Comments</x:v>
      </x:c>
      <x:c r="J4" s="31" t="str">
        <x:v>Approval Status</x:v>
      </x:c>
      <x:c r="K4" s="31" t="str">
        <x:v>Approval Date</x:v>
      </x:c>
      <x:c r="L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K1"/>
    <x:mergeCell ref="A2:K2"/>
  </x:mergeCells>
  <x:conditionalFormatting sqref="J5:J100">
    <x:cfRule type="expression" dxfId="2" priority="1">
      <x:formula>J5="Approved"</x:formula>
    </x:cfRule>
  </x:conditionalFormatting>
  <x:dataValidations count="2">
    <x:dataValidation type="list" sqref="B5:B100">
      <x:formula1>Lists!$A$2:$A$12</x:formula1>
    </x:dataValidation>
    <x:dataValidation type="list" sqref="J5:J100">
      <x:formula1>Lists!$D$2:$D$7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8" hidden="0" customWidth="1"/>
    <x:col min="5" max="5" width="22" hidden="0" customWidth="1"/>
    <x:col min="6" max="6" width="34" hidden="0" customWidth="1"/>
    <x:col min="7" max="7" width="14" hidden="0" customWidth="1"/>
    <x:col min="8" max="8" width="22" hidden="0" customWidth="1"/>
    <x:col min="9" max="9" width="24" hidden="0" customWidth="1"/>
    <x:col min="10" max="10" width="64" hidden="0" customWidth="1"/>
  </x:cols>
  <x:sheetData>
    <x:row r="1">
      <x:c r="A1" s="28" t="str">
        <x:v>Packaging &amp; Labelling Schedule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9"/>
      <x:c r="L1" s="29"/>
    </x:row>
    <x:row r="2">
      <x:c r="A2" s="30" t="str">
        <x:v>Create one line per package. Use project/building/floor/room identifiers so site teams can distribute products without opening every pack.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Project Code</x:v>
      </x:c>
      <x:c r="B4" s="31" t="str">
        <x:v>Building / Zone</x:v>
      </x:c>
      <x:c r="C4" s="31" t="str">
        <x:v>Floor / Level</x:v>
      </x:c>
      <x:c r="D4" s="31" t="str">
        <x:v>Room / Unit</x:v>
      </x:c>
      <x:c r="E4" s="31" t="str">
        <x:v>TIRREN Code</x:v>
      </x:c>
      <x:c r="F4" s="31" t="str">
        <x:v>Description</x:v>
      </x:c>
      <x:c r="G4" s="31" t="str">
        <x:v>Pack Qty</x:v>
      </x:c>
      <x:c r="H4" s="31" t="str">
        <x:v>Drawing / Rev</x:v>
      </x:c>
      <x:c r="I4" s="31" t="str">
        <x:v>Handling</x:v>
      </x:c>
      <x:c r="J4" s="31" t="str">
        <x:v>Label Text</x:v>
      </x:c>
      <x:c r="K4" s="29"/>
      <x:c r="L4" s="29"/>
    </x:row>
    <x:row r="5">
      <x:c r="A5" s="29" t="n">
        <x:f>'Project Inputs'!B6</x:f>
        <x:v>0</x:v>
      </x:c>
      <x:c r="B5" s="29"/>
      <x:c r="C5" s="29"/>
      <x:c r="D5" s="29"/>
      <x:c r="E5" s="29"/>
      <x:c r="F5" s="29"/>
      <x:c r="G5" s="29"/>
      <x:c r="H5" s="29"/>
      <x:c r="I5" s="29"/>
      <x:c r="J5" s="29" t="str">
        <x:f>A5&amp;" | "&amp;B5&amp;" | "&amp;C5&amp;" | "&amp;D5&amp;" | "&amp;E5&amp;" | "&amp;F5&amp;" | QTY "&amp;G5&amp;" | "&amp;H5&amp;" | "&amp;I5</x:f>
        <x:v>0 |  |  |  |  |  | QTY  |  | </x:v>
      </x:c>
      <x:c r="K5" s="29"/>
      <x:c r="L5" s="29"/>
    </x:row>
    <x:row r="6">
      <x:c r="A6" s="29" t="n">
        <x:f>'Project Inputs'!B6</x:f>
        <x:v>0</x:v>
      </x:c>
      <x:c r="B6" s="29"/>
      <x:c r="C6" s="29"/>
      <x:c r="D6" s="29"/>
      <x:c r="E6" s="29"/>
      <x:c r="F6" s="29"/>
      <x:c r="G6" s="29"/>
      <x:c r="H6" s="29"/>
      <x:c r="I6" s="29"/>
      <x:c r="J6" s="29" t="str">
        <x:f>A6&amp;" | "&amp;B6&amp;" | "&amp;C6&amp;" | "&amp;D6&amp;" | "&amp;E6&amp;" | "&amp;F6&amp;" | QTY "&amp;G6&amp;" | "&amp;H6&amp;" | "&amp;I6</x:f>
        <x:v>0 |  |  |  |  |  | QTY  |  | </x:v>
      </x:c>
      <x:c r="K6" s="29"/>
      <x:c r="L6" s="29"/>
    </x:row>
    <x:row r="7">
      <x:c r="A7" s="29" t="n">
        <x:f>'Project Inputs'!B6</x:f>
        <x:v>0</x:v>
      </x:c>
      <x:c r="B7" s="29"/>
      <x:c r="C7" s="29"/>
      <x:c r="D7" s="29"/>
      <x:c r="E7" s="29"/>
      <x:c r="F7" s="29"/>
      <x:c r="G7" s="29"/>
      <x:c r="H7" s="29"/>
      <x:c r="I7" s="29"/>
      <x:c r="J7" s="29" t="str">
        <x:f>A7&amp;" | "&amp;B7&amp;" | "&amp;C7&amp;" | "&amp;D7&amp;" | "&amp;E7&amp;" | "&amp;F7&amp;" | QTY "&amp;G7&amp;" | "&amp;H7&amp;" | "&amp;I7</x:f>
        <x:v>0 |  |  |  |  |  | QTY  |  | </x:v>
      </x:c>
      <x:c r="K7" s="29"/>
      <x:c r="L7" s="29"/>
    </x:row>
    <x:row r="8">
      <x:c r="A8" s="29" t="n">
        <x:f>'Project Inputs'!B6</x:f>
        <x:v>0</x:v>
      </x:c>
      <x:c r="B8" s="29"/>
      <x:c r="C8" s="29"/>
      <x:c r="D8" s="29"/>
      <x:c r="E8" s="29"/>
      <x:c r="F8" s="29"/>
      <x:c r="G8" s="29"/>
      <x:c r="H8" s="29"/>
      <x:c r="I8" s="29"/>
      <x:c r="J8" s="29" t="str">
        <x:f>A8&amp;" | "&amp;B8&amp;" | "&amp;C8&amp;" | "&amp;D8&amp;" | "&amp;E8&amp;" | "&amp;F8&amp;" | QTY "&amp;G8&amp;" | "&amp;H8&amp;" | "&amp;I8</x:f>
        <x:v>0 |  |  |  |  |  | QTY  |  | </x:v>
      </x:c>
      <x:c r="K8" s="29"/>
      <x:c r="L8" s="29"/>
    </x:row>
    <x:row r="9">
      <x:c r="A9" s="29" t="n">
        <x:f>'Project Inputs'!B6</x:f>
        <x:v>0</x:v>
      </x:c>
      <x:c r="B9" s="29"/>
      <x:c r="C9" s="29"/>
      <x:c r="D9" s="29"/>
      <x:c r="E9" s="29"/>
      <x:c r="F9" s="29"/>
      <x:c r="G9" s="29"/>
      <x:c r="H9" s="29"/>
      <x:c r="I9" s="29"/>
      <x:c r="J9" s="29" t="str">
        <x:f>A9&amp;" | "&amp;B9&amp;" | "&amp;C9&amp;" | "&amp;D9&amp;" | "&amp;E9&amp;" | "&amp;F9&amp;" | QTY "&amp;G9&amp;" | "&amp;H9&amp;" | "&amp;I9</x:f>
        <x:v>0 |  |  |  |  |  | QTY  |  | </x:v>
      </x:c>
      <x:c r="K9" s="29"/>
      <x:c r="L9" s="29"/>
    </x:row>
    <x:row r="10">
      <x:c r="A10" s="29" t="n">
        <x:f>'Project Inputs'!B6</x:f>
        <x:v>0</x:v>
      </x:c>
      <x:c r="B10" s="29"/>
      <x:c r="C10" s="29"/>
      <x:c r="D10" s="29"/>
      <x:c r="E10" s="29"/>
      <x:c r="F10" s="29"/>
      <x:c r="G10" s="29"/>
      <x:c r="H10" s="29"/>
      <x:c r="I10" s="29"/>
      <x:c r="J10" s="29" t="str">
        <x:f>A10&amp;" | "&amp;B10&amp;" | "&amp;C10&amp;" | "&amp;D10&amp;" | "&amp;E10&amp;" | "&amp;F10&amp;" | QTY "&amp;G10&amp;" | "&amp;H10&amp;" | "&amp;I10</x:f>
        <x:v>0 |  |  |  |  |  | QTY  |  | </x:v>
      </x:c>
      <x:c r="K10" s="29"/>
      <x:c r="L10" s="29"/>
    </x:row>
    <x:row r="11">
      <x:c r="A11" s="29" t="n">
        <x:f>'Project Inputs'!B6</x:f>
        <x:v>0</x:v>
      </x:c>
      <x:c r="B11" s="29"/>
      <x:c r="C11" s="29"/>
      <x:c r="D11" s="29"/>
      <x:c r="E11" s="29"/>
      <x:c r="F11" s="29"/>
      <x:c r="G11" s="29"/>
      <x:c r="H11" s="29"/>
      <x:c r="I11" s="29"/>
      <x:c r="J11" s="29" t="str">
        <x:f>A11&amp;" | "&amp;B11&amp;" | "&amp;C11&amp;" | "&amp;D11&amp;" | "&amp;E11&amp;" | "&amp;F11&amp;" | QTY "&amp;G11&amp;" | "&amp;H11&amp;" | "&amp;I11</x:f>
        <x:v>0 |  |  |  |  |  | QTY  |  | </x:v>
      </x:c>
      <x:c r="K11" s="29"/>
      <x:c r="L11" s="29"/>
    </x:row>
    <x:row r="12">
      <x:c r="A12" s="29" t="n">
        <x:f>'Project Inputs'!B6</x:f>
        <x:v>0</x:v>
      </x:c>
      <x:c r="B12" s="29"/>
      <x:c r="C12" s="29"/>
      <x:c r="D12" s="29"/>
      <x:c r="E12" s="29"/>
      <x:c r="F12" s="29"/>
      <x:c r="G12" s="29"/>
      <x:c r="H12" s="29"/>
      <x:c r="I12" s="29"/>
      <x:c r="J12" s="29" t="str">
        <x:f>A12&amp;" | "&amp;B12&amp;" | "&amp;C12&amp;" | "&amp;D12&amp;" | "&amp;E12&amp;" | "&amp;F12&amp;" | QTY "&amp;G12&amp;" | "&amp;H12&amp;" | "&amp;I12</x:f>
        <x:v>0 |  |  |  |  |  | QTY  |  | </x:v>
      </x:c>
      <x:c r="K12" s="29"/>
      <x:c r="L12" s="29"/>
    </x:row>
    <x:row r="13">
      <x:c r="A13" s="29" t="n">
        <x:f>'Project Inputs'!B6</x:f>
        <x:v>0</x:v>
      </x:c>
      <x:c r="B13" s="29"/>
      <x:c r="C13" s="29"/>
      <x:c r="D13" s="29"/>
      <x:c r="E13" s="29"/>
      <x:c r="F13" s="29"/>
      <x:c r="G13" s="29"/>
      <x:c r="H13" s="29"/>
      <x:c r="I13" s="29"/>
      <x:c r="J13" s="29" t="str">
        <x:f>A13&amp;" | "&amp;B13&amp;" | "&amp;C13&amp;" | "&amp;D13&amp;" | "&amp;E13&amp;" | "&amp;F13&amp;" | QTY "&amp;G13&amp;" | "&amp;H13&amp;" | "&amp;I13</x:f>
        <x:v>0 |  |  |  |  |  | QTY  |  | </x:v>
      </x:c>
      <x:c r="K13" s="29"/>
      <x:c r="L13" s="29"/>
    </x:row>
    <x:row r="14">
      <x:c r="A14" s="29" t="n">
        <x:f>'Project Inputs'!B6</x:f>
        <x:v>0</x:v>
      </x:c>
      <x:c r="B14" s="29"/>
      <x:c r="C14" s="29"/>
      <x:c r="D14" s="29"/>
      <x:c r="E14" s="29"/>
      <x:c r="F14" s="29"/>
      <x:c r="G14" s="29"/>
      <x:c r="H14" s="29"/>
      <x:c r="I14" s="29"/>
      <x:c r="J14" s="29" t="str">
        <x:f>A14&amp;" | "&amp;B14&amp;" | "&amp;C14&amp;" | "&amp;D14&amp;" | "&amp;E14&amp;" | "&amp;F14&amp;" | QTY "&amp;G14&amp;" | "&amp;H14&amp;" | "&amp;I14</x:f>
        <x:v>0 |  |  |  |  |  | QTY  |  | </x:v>
      </x:c>
      <x:c r="K14" s="29"/>
      <x:c r="L14" s="29"/>
    </x:row>
    <x:row r="15">
      <x:c r="A15" s="29" t="n">
        <x:f>'Project Inputs'!B6</x:f>
        <x:v>0</x:v>
      </x:c>
      <x:c r="B15" s="29"/>
      <x:c r="C15" s="29"/>
      <x:c r="D15" s="29"/>
      <x:c r="E15" s="29"/>
      <x:c r="F15" s="29"/>
      <x:c r="G15" s="29"/>
      <x:c r="H15" s="29"/>
      <x:c r="I15" s="29"/>
      <x:c r="J15" s="29" t="str">
        <x:f>A15&amp;" | "&amp;B15&amp;" | "&amp;C15&amp;" | "&amp;D15&amp;" | "&amp;E15&amp;" | "&amp;F15&amp;" | QTY "&amp;G15&amp;" | "&amp;H15&amp;" | "&amp;I15</x:f>
        <x:v>0 |  |  |  |  |  | QTY  |  | </x:v>
      </x:c>
      <x:c r="K15" s="29"/>
      <x:c r="L15" s="29"/>
    </x:row>
    <x:row r="16">
      <x:c r="A16" s="29" t="n">
        <x:f>'Project Inputs'!B6</x:f>
        <x:v>0</x:v>
      </x:c>
      <x:c r="B16" s="29"/>
      <x:c r="C16" s="29"/>
      <x:c r="D16" s="29"/>
      <x:c r="E16" s="29"/>
      <x:c r="F16" s="29"/>
      <x:c r="G16" s="29"/>
      <x:c r="H16" s="29"/>
      <x:c r="I16" s="29"/>
      <x:c r="J16" s="29" t="str">
        <x:f>A16&amp;" | "&amp;B16&amp;" | "&amp;C16&amp;" | "&amp;D16&amp;" | "&amp;E16&amp;" | "&amp;F16&amp;" | QTY "&amp;G16&amp;" | "&amp;H16&amp;" | "&amp;I16</x:f>
        <x:v>0 |  |  |  |  |  | QTY  |  | </x:v>
      </x:c>
      <x:c r="K16" s="29"/>
      <x:c r="L16" s="29"/>
    </x:row>
    <x:row r="17">
      <x:c r="A17" s="29" t="n">
        <x:f>'Project Inputs'!B6</x:f>
        <x:v>0</x:v>
      </x:c>
      <x:c r="B17" s="29"/>
      <x:c r="C17" s="29"/>
      <x:c r="D17" s="29"/>
      <x:c r="E17" s="29"/>
      <x:c r="F17" s="29"/>
      <x:c r="G17" s="29"/>
      <x:c r="H17" s="29"/>
      <x:c r="I17" s="29"/>
      <x:c r="J17" s="29" t="str">
        <x:f>A17&amp;" | "&amp;B17&amp;" | "&amp;C17&amp;" | "&amp;D17&amp;" | "&amp;E17&amp;" | "&amp;F17&amp;" | QTY "&amp;G17&amp;" | "&amp;H17&amp;" | "&amp;I17</x:f>
        <x:v>0 |  |  |  |  |  | QTY  |  | </x:v>
      </x:c>
      <x:c r="K17" s="29"/>
      <x:c r="L17" s="29"/>
    </x:row>
    <x:row r="18">
      <x:c r="A18" s="29" t="n">
        <x:f>'Project Inputs'!B6</x:f>
        <x:v>0</x:v>
      </x:c>
      <x:c r="B18" s="29"/>
      <x:c r="C18" s="29"/>
      <x:c r="D18" s="29"/>
      <x:c r="E18" s="29"/>
      <x:c r="F18" s="29"/>
      <x:c r="G18" s="29"/>
      <x:c r="H18" s="29"/>
      <x:c r="I18" s="29"/>
      <x:c r="J18" s="29" t="str">
        <x:f>A18&amp;" | "&amp;B18&amp;" | "&amp;C18&amp;" | "&amp;D18&amp;" | "&amp;E18&amp;" | "&amp;F18&amp;" | QTY "&amp;G18&amp;" | "&amp;H18&amp;" | "&amp;I18</x:f>
        <x:v>0 |  |  |  |  |  | QTY  |  | </x:v>
      </x:c>
      <x:c r="K18" s="29"/>
      <x:c r="L18" s="29"/>
    </x:row>
    <x:row r="19">
      <x:c r="A19" s="29" t="n">
        <x:f>'Project Inputs'!B6</x:f>
        <x:v>0</x:v>
      </x:c>
      <x:c r="B19" s="29"/>
      <x:c r="C19" s="29"/>
      <x:c r="D19" s="29"/>
      <x:c r="E19" s="29"/>
      <x:c r="F19" s="29"/>
      <x:c r="G19" s="29"/>
      <x:c r="H19" s="29"/>
      <x:c r="I19" s="29"/>
      <x:c r="J19" s="29" t="str">
        <x:f>A19&amp;" | "&amp;B19&amp;" | "&amp;C19&amp;" | "&amp;D19&amp;" | "&amp;E19&amp;" | "&amp;F19&amp;" | QTY "&amp;G19&amp;" | "&amp;H19&amp;" | "&amp;I19</x:f>
        <x:v>0 |  |  |  |  |  | QTY  |  | </x:v>
      </x:c>
      <x:c r="K19" s="29"/>
      <x:c r="L19" s="29"/>
    </x:row>
    <x:row r="20">
      <x:c r="A20" s="29" t="n">
        <x:f>'Project Inputs'!B6</x:f>
        <x:v>0</x:v>
      </x:c>
      <x:c r="B20" s="29"/>
      <x:c r="C20" s="29"/>
      <x:c r="D20" s="29"/>
      <x:c r="E20" s="29"/>
      <x:c r="F20" s="29"/>
      <x:c r="G20" s="29"/>
      <x:c r="H20" s="29"/>
      <x:c r="I20" s="29"/>
      <x:c r="J20" s="29" t="str">
        <x:f>A20&amp;" | "&amp;B20&amp;" | "&amp;C20&amp;" | "&amp;D20&amp;" | "&amp;E20&amp;" | "&amp;F20&amp;" | QTY "&amp;G20&amp;" | "&amp;H20&amp;" | "&amp;I20</x:f>
        <x:v>0 |  |  |  |  |  | QTY  |  | </x:v>
      </x:c>
      <x:c r="K20" s="29"/>
      <x:c r="L20" s="29"/>
    </x:row>
    <x:row r="21">
      <x:c r="A21" s="29" t="n">
        <x:f>'Project Inputs'!B6</x:f>
        <x:v>0</x:v>
      </x:c>
      <x:c r="B21" s="29"/>
      <x:c r="C21" s="29"/>
      <x:c r="D21" s="29"/>
      <x:c r="E21" s="29"/>
      <x:c r="F21" s="29"/>
      <x:c r="G21" s="29"/>
      <x:c r="H21" s="29"/>
      <x:c r="I21" s="29"/>
      <x:c r="J21" s="29" t="str">
        <x:f>A21&amp;" | "&amp;B21&amp;" | "&amp;C21&amp;" | "&amp;D21&amp;" | "&amp;E21&amp;" | "&amp;F21&amp;" | QTY "&amp;G21&amp;" | "&amp;H21&amp;" | "&amp;I21</x:f>
        <x:v>0 |  |  |  |  |  | QTY  |  | </x:v>
      </x:c>
      <x:c r="K21" s="29"/>
      <x:c r="L21" s="29"/>
    </x:row>
    <x:row r="22">
      <x:c r="A22" s="29" t="n">
        <x:f>'Project Inputs'!B6</x:f>
        <x:v>0</x:v>
      </x:c>
      <x:c r="B22" s="29"/>
      <x:c r="C22" s="29"/>
      <x:c r="D22" s="29"/>
      <x:c r="E22" s="29"/>
      <x:c r="F22" s="29"/>
      <x:c r="G22" s="29"/>
      <x:c r="H22" s="29"/>
      <x:c r="I22" s="29"/>
      <x:c r="J22" s="29" t="str">
        <x:f>A22&amp;" | "&amp;B22&amp;" | "&amp;C22&amp;" | "&amp;D22&amp;" | "&amp;E22&amp;" | "&amp;F22&amp;" | QTY "&amp;G22&amp;" | "&amp;H22&amp;" | "&amp;I22</x:f>
        <x:v>0 |  |  |  |  |  | QTY  |  | </x:v>
      </x:c>
      <x:c r="K22" s="29"/>
      <x:c r="L22" s="29"/>
    </x:row>
    <x:row r="23">
      <x:c r="A23" s="29" t="n">
        <x:f>'Project Inputs'!B6</x:f>
        <x:v>0</x:v>
      </x:c>
      <x:c r="B23" s="29"/>
      <x:c r="C23" s="29"/>
      <x:c r="D23" s="29"/>
      <x:c r="E23" s="29"/>
      <x:c r="F23" s="29"/>
      <x:c r="G23" s="29"/>
      <x:c r="H23" s="29"/>
      <x:c r="I23" s="29"/>
      <x:c r="J23" s="29" t="str">
        <x:f>A23&amp;" | "&amp;B23&amp;" | "&amp;C23&amp;" | "&amp;D23&amp;" | "&amp;E23&amp;" | "&amp;F23&amp;" | QTY "&amp;G23&amp;" | "&amp;H23&amp;" | "&amp;I23</x:f>
        <x:v>0 |  |  |  |  |  | QTY  |  | </x:v>
      </x:c>
      <x:c r="K23" s="29"/>
      <x:c r="L23" s="29"/>
    </x:row>
    <x:row r="24">
      <x:c r="A24" s="29" t="n">
        <x:f>'Project Inputs'!B6</x:f>
        <x:v>0</x:v>
      </x:c>
      <x:c r="B24" s="29"/>
      <x:c r="C24" s="29"/>
      <x:c r="D24" s="29"/>
      <x:c r="E24" s="29"/>
      <x:c r="F24" s="29"/>
      <x:c r="G24" s="29"/>
      <x:c r="H24" s="29"/>
      <x:c r="I24" s="29"/>
      <x:c r="J24" s="29" t="str">
        <x:f>A24&amp;" | "&amp;B24&amp;" | "&amp;C24&amp;" | "&amp;D24&amp;" | "&amp;E24&amp;" | "&amp;F24&amp;" | QTY "&amp;G24&amp;" | "&amp;H24&amp;" | "&amp;I24</x:f>
        <x:v>0 |  |  |  |  |  | QTY  |  | </x:v>
      </x:c>
      <x:c r="K24" s="29"/>
      <x:c r="L24" s="29"/>
    </x:row>
    <x:row r="25">
      <x:c r="A25" s="29" t="n">
        <x:f>'Project Inputs'!B6</x:f>
        <x:v>0</x:v>
      </x:c>
      <x:c r="B25" s="29"/>
      <x:c r="C25" s="29"/>
      <x:c r="D25" s="29"/>
      <x:c r="E25" s="29"/>
      <x:c r="F25" s="29"/>
      <x:c r="G25" s="29"/>
      <x:c r="H25" s="29"/>
      <x:c r="I25" s="29"/>
      <x:c r="J25" s="29" t="str">
        <x:f>A25&amp;" | "&amp;B25&amp;" | "&amp;C25&amp;" | "&amp;D25&amp;" | "&amp;E25&amp;" | "&amp;F25&amp;" | QTY "&amp;G25&amp;" | "&amp;H25&amp;" | "&amp;I25</x:f>
        <x:v>0 |  |  |  |  |  | QTY  |  | </x:v>
      </x:c>
      <x:c r="K25" s="29"/>
      <x:c r="L25" s="29"/>
    </x:row>
    <x:row r="26">
      <x:c r="A26" s="29" t="n">
        <x:f>'Project Inputs'!B6</x:f>
        <x:v>0</x:v>
      </x:c>
      <x:c r="B26" s="29"/>
      <x:c r="C26" s="29"/>
      <x:c r="D26" s="29"/>
      <x:c r="E26" s="29"/>
      <x:c r="F26" s="29"/>
      <x:c r="G26" s="29"/>
      <x:c r="H26" s="29"/>
      <x:c r="I26" s="29"/>
      <x:c r="J26" s="29" t="str">
        <x:f>A26&amp;" | "&amp;B26&amp;" | "&amp;C26&amp;" | "&amp;D26&amp;" | "&amp;E26&amp;" | "&amp;F26&amp;" | QTY "&amp;G26&amp;" | "&amp;H26&amp;" | "&amp;I26</x:f>
        <x:v>0 |  |  |  |  |  | QTY  |  | </x:v>
      </x:c>
      <x:c r="K26" s="29"/>
      <x:c r="L26" s="29"/>
    </x:row>
    <x:row r="27">
      <x:c r="A27" s="29" t="n">
        <x:f>'Project Inputs'!B6</x:f>
        <x:v>0</x:v>
      </x:c>
      <x:c r="B27" s="29"/>
      <x:c r="C27" s="29"/>
      <x:c r="D27" s="29"/>
      <x:c r="E27" s="29"/>
      <x:c r="F27" s="29"/>
      <x:c r="G27" s="29"/>
      <x:c r="H27" s="29"/>
      <x:c r="I27" s="29"/>
      <x:c r="J27" s="29" t="str">
        <x:f>A27&amp;" | "&amp;B27&amp;" | "&amp;C27&amp;" | "&amp;D27&amp;" | "&amp;E27&amp;" | "&amp;F27&amp;" | QTY "&amp;G27&amp;" | "&amp;H27&amp;" | "&amp;I27</x:f>
        <x:v>0 |  |  |  |  |  | QTY  |  | </x:v>
      </x:c>
      <x:c r="K27" s="29"/>
      <x:c r="L27" s="29"/>
    </x:row>
    <x:row r="28">
      <x:c r="A28" s="29" t="n">
        <x:f>'Project Inputs'!B6</x:f>
        <x:v>0</x:v>
      </x:c>
      <x:c r="B28" s="29"/>
      <x:c r="C28" s="29"/>
      <x:c r="D28" s="29"/>
      <x:c r="E28" s="29"/>
      <x:c r="F28" s="29"/>
      <x:c r="G28" s="29"/>
      <x:c r="H28" s="29"/>
      <x:c r="I28" s="29"/>
      <x:c r="J28" s="29" t="str">
        <x:f>A28&amp;" | "&amp;B28&amp;" | "&amp;C28&amp;" | "&amp;D28&amp;" | "&amp;E28&amp;" | "&amp;F28&amp;" | QTY "&amp;G28&amp;" | "&amp;H28&amp;" | "&amp;I28</x:f>
        <x:v>0 |  |  |  |  |  | QTY  |  | </x:v>
      </x:c>
      <x:c r="K28" s="29"/>
      <x:c r="L28" s="29"/>
    </x:row>
    <x:row r="29">
      <x:c r="A29" s="29" t="n">
        <x:f>'Project Inputs'!B6</x:f>
        <x:v>0</x:v>
      </x:c>
      <x:c r="B29" s="29"/>
      <x:c r="C29" s="29"/>
      <x:c r="D29" s="29"/>
      <x:c r="E29" s="29"/>
      <x:c r="F29" s="29"/>
      <x:c r="G29" s="29"/>
      <x:c r="H29" s="29"/>
      <x:c r="I29" s="29"/>
      <x:c r="J29" s="29" t="str">
        <x:f>A29&amp;" | "&amp;B29&amp;" | "&amp;C29&amp;" | "&amp;D29&amp;" | "&amp;E29&amp;" | "&amp;F29&amp;" | QTY "&amp;G29&amp;" | "&amp;H29&amp;" | "&amp;I29</x:f>
        <x:v>0 |  |  |  |  |  | QTY  |  | </x:v>
      </x:c>
      <x:c r="K29" s="29"/>
      <x:c r="L29" s="29"/>
    </x:row>
    <x:row r="30">
      <x:c r="A30" s="29" t="n">
        <x:f>'Project Inputs'!B6</x:f>
        <x:v>0</x:v>
      </x:c>
      <x:c r="B30" s="29"/>
      <x:c r="C30" s="29"/>
      <x:c r="D30" s="29"/>
      <x:c r="E30" s="29"/>
      <x:c r="F30" s="29"/>
      <x:c r="G30" s="29"/>
      <x:c r="H30" s="29"/>
      <x:c r="I30" s="29"/>
      <x:c r="J30" s="29" t="str">
        <x:f>A30&amp;" | "&amp;B30&amp;" | "&amp;C30&amp;" | "&amp;D30&amp;" | "&amp;E30&amp;" | "&amp;F30&amp;" | QTY "&amp;G30&amp;" | "&amp;H30&amp;" | "&amp;I30</x:f>
        <x:v>0 |  |  |  |  |  | QTY  |  | </x:v>
      </x:c>
      <x:c r="K30" s="29"/>
      <x:c r="L30" s="29"/>
    </x:row>
    <x:row r="31">
      <x:c r="A31" s="29" t="n">
        <x:f>'Project Inputs'!B6</x:f>
        <x:v>0</x:v>
      </x:c>
      <x:c r="B31" s="29"/>
      <x:c r="C31" s="29"/>
      <x:c r="D31" s="29"/>
      <x:c r="E31" s="29"/>
      <x:c r="F31" s="29"/>
      <x:c r="G31" s="29"/>
      <x:c r="H31" s="29"/>
      <x:c r="I31" s="29"/>
      <x:c r="J31" s="29" t="str">
        <x:f>A31&amp;" | "&amp;B31&amp;" | "&amp;C31&amp;" | "&amp;D31&amp;" | "&amp;E31&amp;" | "&amp;F31&amp;" | QTY "&amp;G31&amp;" | "&amp;H31&amp;" | "&amp;I31</x:f>
        <x:v>0 |  |  |  |  |  | QTY  |  | </x:v>
      </x:c>
      <x:c r="K31" s="29"/>
      <x:c r="L31" s="29"/>
    </x:row>
    <x:row r="32">
      <x:c r="A32" s="29" t="n">
        <x:f>'Project Inputs'!B6</x:f>
        <x:v>0</x:v>
      </x:c>
      <x:c r="B32" s="29"/>
      <x:c r="C32" s="29"/>
      <x:c r="D32" s="29"/>
      <x:c r="E32" s="29"/>
      <x:c r="F32" s="29"/>
      <x:c r="G32" s="29"/>
      <x:c r="H32" s="29"/>
      <x:c r="I32" s="29"/>
      <x:c r="J32" s="29" t="str">
        <x:f>A32&amp;" | "&amp;B32&amp;" | "&amp;C32&amp;" | "&amp;D32&amp;" | "&amp;E32&amp;" | "&amp;F32&amp;" | QTY "&amp;G32&amp;" | "&amp;H32&amp;" | "&amp;I32</x:f>
        <x:v>0 |  |  |  |  |  | QTY  |  | </x:v>
      </x:c>
      <x:c r="K32" s="29"/>
      <x:c r="L32" s="29"/>
    </x:row>
    <x:row r="33">
      <x:c r="A33" s="29" t="n">
        <x:f>'Project Inputs'!B6</x:f>
        <x:v>0</x:v>
      </x:c>
      <x:c r="B33" s="29"/>
      <x:c r="C33" s="29"/>
      <x:c r="D33" s="29"/>
      <x:c r="E33" s="29"/>
      <x:c r="F33" s="29"/>
      <x:c r="G33" s="29"/>
      <x:c r="H33" s="29"/>
      <x:c r="I33" s="29"/>
      <x:c r="J33" s="29" t="str">
        <x:f>A33&amp;" | "&amp;B33&amp;" | "&amp;C33&amp;" | "&amp;D33&amp;" | "&amp;E33&amp;" | "&amp;F33&amp;" | QTY "&amp;G33&amp;" | "&amp;H33&amp;" | "&amp;I33</x:f>
        <x:v>0 |  |  |  |  |  | QTY  |  | </x:v>
      </x:c>
      <x:c r="K33" s="29"/>
      <x:c r="L33" s="29"/>
    </x:row>
    <x:row r="34">
      <x:c r="A34" s="29" t="n">
        <x:f>'Project Inputs'!B6</x:f>
        <x:v>0</x:v>
      </x:c>
      <x:c r="B34" s="29"/>
      <x:c r="C34" s="29"/>
      <x:c r="D34" s="29"/>
      <x:c r="E34" s="29"/>
      <x:c r="F34" s="29"/>
      <x:c r="G34" s="29"/>
      <x:c r="H34" s="29"/>
      <x:c r="I34" s="29"/>
      <x:c r="J34" s="29" t="str">
        <x:f>A34&amp;" | "&amp;B34&amp;" | "&amp;C34&amp;" | "&amp;D34&amp;" | "&amp;E34&amp;" | "&amp;F34&amp;" | QTY "&amp;G34&amp;" | "&amp;H34&amp;" | "&amp;I34</x:f>
        <x:v>0 |  |  |  |  |  | QTY  |  | </x:v>
      </x:c>
      <x:c r="K34" s="29"/>
      <x:c r="L34" s="29"/>
    </x:row>
    <x:row r="35">
      <x:c r="A35" s="29" t="n">
        <x:f>'Project Inputs'!B6</x:f>
        <x:v>0</x:v>
      </x:c>
      <x:c r="B35" s="29"/>
      <x:c r="C35" s="29"/>
      <x:c r="D35" s="29"/>
      <x:c r="E35" s="29"/>
      <x:c r="F35" s="29"/>
      <x:c r="G35" s="29"/>
      <x:c r="H35" s="29"/>
      <x:c r="I35" s="29"/>
      <x:c r="J35" s="29" t="str">
        <x:f>A35&amp;" | "&amp;B35&amp;" | "&amp;C35&amp;" | "&amp;D35&amp;" | "&amp;E35&amp;" | "&amp;F35&amp;" | QTY "&amp;G35&amp;" | "&amp;H35&amp;" | "&amp;I35</x:f>
        <x:v>0 |  |  |  |  |  | QTY  |  | </x:v>
      </x:c>
      <x:c r="K35" s="29"/>
      <x:c r="L35" s="29"/>
    </x:row>
    <x:row r="36">
      <x:c r="A36" s="29" t="n">
        <x:f>'Project Inputs'!B6</x:f>
        <x:v>0</x:v>
      </x:c>
      <x:c r="B36" s="29"/>
      <x:c r="C36" s="29"/>
      <x:c r="D36" s="29"/>
      <x:c r="E36" s="29"/>
      <x:c r="F36" s="29"/>
      <x:c r="G36" s="29"/>
      <x:c r="H36" s="29"/>
      <x:c r="I36" s="29"/>
      <x:c r="J36" s="29" t="str">
        <x:f>A36&amp;" | "&amp;B36&amp;" | "&amp;C36&amp;" | "&amp;D36&amp;" | "&amp;E36&amp;" | "&amp;F36&amp;" | QTY "&amp;G36&amp;" | "&amp;H36&amp;" | "&amp;I36</x:f>
        <x:v>0 |  |  |  |  |  | QTY  |  | </x:v>
      </x:c>
      <x:c r="K36" s="29"/>
      <x:c r="L36" s="29"/>
    </x:row>
    <x:row r="37">
      <x:c r="A37" s="29" t="n">
        <x:f>'Project Inputs'!B6</x:f>
        <x:v>0</x:v>
      </x:c>
      <x:c r="B37" s="29"/>
      <x:c r="C37" s="29"/>
      <x:c r="D37" s="29"/>
      <x:c r="E37" s="29"/>
      <x:c r="F37" s="29"/>
      <x:c r="G37" s="29"/>
      <x:c r="H37" s="29"/>
      <x:c r="I37" s="29"/>
      <x:c r="J37" s="29" t="str">
        <x:f>A37&amp;" | "&amp;B37&amp;" | "&amp;C37&amp;" | "&amp;D37&amp;" | "&amp;E37&amp;" | "&amp;F37&amp;" | QTY "&amp;G37&amp;" | "&amp;H37&amp;" | "&amp;I37</x:f>
        <x:v>0 |  |  |  |  |  | QTY  |  | </x:v>
      </x:c>
      <x:c r="K37" s="29"/>
      <x:c r="L37" s="29"/>
    </x:row>
    <x:row r="38">
      <x:c r="A38" s="29" t="n">
        <x:f>'Project Inputs'!B6</x:f>
        <x:v>0</x:v>
      </x:c>
      <x:c r="B38" s="29"/>
      <x:c r="C38" s="29"/>
      <x:c r="D38" s="29"/>
      <x:c r="E38" s="29"/>
      <x:c r="F38" s="29"/>
      <x:c r="G38" s="29"/>
      <x:c r="H38" s="29"/>
      <x:c r="I38" s="29"/>
      <x:c r="J38" s="29" t="str">
        <x:f>A38&amp;" | "&amp;B38&amp;" | "&amp;C38&amp;" | "&amp;D38&amp;" | "&amp;E38&amp;" | "&amp;F38&amp;" | QTY "&amp;G38&amp;" | "&amp;H38&amp;" | "&amp;I38</x:f>
        <x:v>0 |  |  |  |  |  | QTY  |  | </x:v>
      </x:c>
      <x:c r="K38" s="29"/>
      <x:c r="L38" s="29"/>
    </x:row>
    <x:row r="39">
      <x:c r="A39" s="29" t="n">
        <x:f>'Project Inputs'!B6</x:f>
        <x:v>0</x:v>
      </x:c>
      <x:c r="B39" s="29"/>
      <x:c r="C39" s="29"/>
      <x:c r="D39" s="29"/>
      <x:c r="E39" s="29"/>
      <x:c r="F39" s="29"/>
      <x:c r="G39" s="29"/>
      <x:c r="H39" s="29"/>
      <x:c r="I39" s="29"/>
      <x:c r="J39" s="29" t="str">
        <x:f>A39&amp;" | "&amp;B39&amp;" | "&amp;C39&amp;" | "&amp;D39&amp;" | "&amp;E39&amp;" | "&amp;F39&amp;" | QTY "&amp;G39&amp;" | "&amp;H39&amp;" | "&amp;I39</x:f>
        <x:v>0 |  |  |  |  |  | QTY  |  | </x:v>
      </x:c>
      <x:c r="K39" s="29"/>
      <x:c r="L39" s="29"/>
    </x:row>
    <x:row r="40">
      <x:c r="A40" s="29" t="n">
        <x:f>'Project Inputs'!B6</x:f>
        <x:v>0</x:v>
      </x:c>
      <x:c r="B40" s="29"/>
      <x:c r="C40" s="29"/>
      <x:c r="D40" s="29"/>
      <x:c r="E40" s="29"/>
      <x:c r="F40" s="29"/>
      <x:c r="G40" s="29"/>
      <x:c r="H40" s="29"/>
      <x:c r="I40" s="29"/>
      <x:c r="J40" s="29" t="str">
        <x:f>A40&amp;" | "&amp;B40&amp;" | "&amp;C40&amp;" | "&amp;D40&amp;" | "&amp;E40&amp;" | "&amp;F40&amp;" | QTY "&amp;G40&amp;" | "&amp;H40&amp;" | "&amp;I40</x:f>
        <x:v>0 |  |  |  |  |  | QTY  |  | </x:v>
      </x:c>
      <x:c r="K40" s="29"/>
      <x:c r="L40" s="29"/>
    </x:row>
    <x:row r="41">
      <x:c r="A41" s="29" t="n">
        <x:f>'Project Inputs'!B6</x:f>
        <x:v>0</x:v>
      </x:c>
      <x:c r="B41" s="29"/>
      <x:c r="C41" s="29"/>
      <x:c r="D41" s="29"/>
      <x:c r="E41" s="29"/>
      <x:c r="F41" s="29"/>
      <x:c r="G41" s="29"/>
      <x:c r="H41" s="29"/>
      <x:c r="I41" s="29"/>
      <x:c r="J41" s="29" t="str">
        <x:f>A41&amp;" | "&amp;B41&amp;" | "&amp;C41&amp;" | "&amp;D41&amp;" | "&amp;E41&amp;" | "&amp;F41&amp;" | QTY "&amp;G41&amp;" | "&amp;H41&amp;" | "&amp;I41</x:f>
        <x:v>0 |  |  |  |  |  | QTY  |  | </x:v>
      </x:c>
      <x:c r="K41" s="29"/>
      <x:c r="L41" s="29"/>
    </x:row>
    <x:row r="42">
      <x:c r="A42" s="29" t="n">
        <x:f>'Project Inputs'!B6</x:f>
        <x:v>0</x:v>
      </x:c>
      <x:c r="B42" s="29"/>
      <x:c r="C42" s="29"/>
      <x:c r="D42" s="29"/>
      <x:c r="E42" s="29"/>
      <x:c r="F42" s="29"/>
      <x:c r="G42" s="29"/>
      <x:c r="H42" s="29"/>
      <x:c r="I42" s="29"/>
      <x:c r="J42" s="29" t="str">
        <x:f>A42&amp;" | "&amp;B42&amp;" | "&amp;C42&amp;" | "&amp;D42&amp;" | "&amp;E42&amp;" | "&amp;F42&amp;" | QTY "&amp;G42&amp;" | "&amp;H42&amp;" | "&amp;I42</x:f>
        <x:v>0 |  |  |  |  |  | QTY  |  | </x:v>
      </x:c>
      <x:c r="K42" s="29"/>
      <x:c r="L42" s="29"/>
    </x:row>
    <x:row r="43">
      <x:c r="A43" s="29" t="n">
        <x:f>'Project Inputs'!B6</x:f>
        <x:v>0</x:v>
      </x:c>
      <x:c r="B43" s="29"/>
      <x:c r="C43" s="29"/>
      <x:c r="D43" s="29"/>
      <x:c r="E43" s="29"/>
      <x:c r="F43" s="29"/>
      <x:c r="G43" s="29"/>
      <x:c r="H43" s="29"/>
      <x:c r="I43" s="29"/>
      <x:c r="J43" s="29" t="str">
        <x:f>A43&amp;" | "&amp;B43&amp;" | "&amp;C43&amp;" | "&amp;D43&amp;" | "&amp;E43&amp;" | "&amp;F43&amp;" | QTY "&amp;G43&amp;" | "&amp;H43&amp;" | "&amp;I43</x:f>
        <x:v>0 |  |  |  |  |  | QTY  |  | </x:v>
      </x:c>
      <x:c r="K43" s="29"/>
      <x:c r="L43" s="29"/>
    </x:row>
    <x:row r="44">
      <x:c r="A44" s="29" t="n">
        <x:f>'Project Inputs'!B6</x:f>
        <x:v>0</x:v>
      </x:c>
      <x:c r="B44" s="29"/>
      <x:c r="C44" s="29"/>
      <x:c r="D44" s="29"/>
      <x:c r="E44" s="29"/>
      <x:c r="F44" s="29"/>
      <x:c r="G44" s="29"/>
      <x:c r="H44" s="29"/>
      <x:c r="I44" s="29"/>
      <x:c r="J44" s="29" t="str">
        <x:f>A44&amp;" | "&amp;B44&amp;" | "&amp;C44&amp;" | "&amp;D44&amp;" | "&amp;E44&amp;" | "&amp;F44&amp;" | QTY "&amp;G44&amp;" | "&amp;H44&amp;" | "&amp;I44</x:f>
        <x:v>0 |  |  |  |  |  | QTY  |  | </x:v>
      </x:c>
      <x:c r="K44" s="29"/>
      <x:c r="L44" s="29"/>
    </x:row>
    <x:row r="45">
      <x:c r="A45" s="29" t="n">
        <x:f>'Project Inputs'!B6</x:f>
        <x:v>0</x:v>
      </x:c>
      <x:c r="B45" s="29"/>
      <x:c r="C45" s="29"/>
      <x:c r="D45" s="29"/>
      <x:c r="E45" s="29"/>
      <x:c r="F45" s="29"/>
      <x:c r="G45" s="29"/>
      <x:c r="H45" s="29"/>
      <x:c r="I45" s="29"/>
      <x:c r="J45" s="29" t="str">
        <x:f>A45&amp;" | "&amp;B45&amp;" | "&amp;C45&amp;" | "&amp;D45&amp;" | "&amp;E45&amp;" | "&amp;F45&amp;" | QTY "&amp;G45&amp;" | "&amp;H45&amp;" | "&amp;I45</x:f>
        <x:v>0 |  |  |  |  |  | QTY  |  | </x:v>
      </x:c>
      <x:c r="K45" s="29"/>
      <x:c r="L45" s="29"/>
    </x:row>
    <x:row r="46">
      <x:c r="A46" s="29" t="n">
        <x:f>'Project Inputs'!B6</x:f>
        <x:v>0</x:v>
      </x:c>
      <x:c r="B46" s="29"/>
      <x:c r="C46" s="29"/>
      <x:c r="D46" s="29"/>
      <x:c r="E46" s="29"/>
      <x:c r="F46" s="29"/>
      <x:c r="G46" s="29"/>
      <x:c r="H46" s="29"/>
      <x:c r="I46" s="29"/>
      <x:c r="J46" s="29" t="str">
        <x:f>A46&amp;" | "&amp;B46&amp;" | "&amp;C46&amp;" | "&amp;D46&amp;" | "&amp;E46&amp;" | "&amp;F46&amp;" | QTY "&amp;G46&amp;" | "&amp;H46&amp;" | "&amp;I46</x:f>
        <x:v>0 |  |  |  |  |  | QTY  |  | </x:v>
      </x:c>
      <x:c r="K46" s="29"/>
      <x:c r="L46" s="29"/>
    </x:row>
    <x:row r="47">
      <x:c r="A47" s="29" t="n">
        <x:f>'Project Inputs'!B6</x:f>
        <x:v>0</x:v>
      </x:c>
      <x:c r="B47" s="29"/>
      <x:c r="C47" s="29"/>
      <x:c r="D47" s="29"/>
      <x:c r="E47" s="29"/>
      <x:c r="F47" s="29"/>
      <x:c r="G47" s="29"/>
      <x:c r="H47" s="29"/>
      <x:c r="I47" s="29"/>
      <x:c r="J47" s="29" t="str">
        <x:f>A47&amp;" | "&amp;B47&amp;" | "&amp;C47&amp;" | "&amp;D47&amp;" | "&amp;E47&amp;" | "&amp;F47&amp;" | QTY "&amp;G47&amp;" | "&amp;H47&amp;" | "&amp;I47</x:f>
        <x:v>0 |  |  |  |  |  | QTY  |  | </x:v>
      </x:c>
      <x:c r="K47" s="29"/>
      <x:c r="L47" s="29"/>
    </x:row>
    <x:row r="48">
      <x:c r="A48" s="29" t="n">
        <x:f>'Project Inputs'!B6</x:f>
        <x:v>0</x:v>
      </x:c>
      <x:c r="B48" s="29"/>
      <x:c r="C48" s="29"/>
      <x:c r="D48" s="29"/>
      <x:c r="E48" s="29"/>
      <x:c r="F48" s="29"/>
      <x:c r="G48" s="29"/>
      <x:c r="H48" s="29"/>
      <x:c r="I48" s="29"/>
      <x:c r="J48" s="29" t="str">
        <x:f>A48&amp;" | "&amp;B48&amp;" | "&amp;C48&amp;" | "&amp;D48&amp;" | "&amp;E48&amp;" | "&amp;F48&amp;" | QTY "&amp;G48&amp;" | "&amp;H48&amp;" | "&amp;I48</x:f>
        <x:v>0 |  |  |  |  |  | QTY  |  | </x:v>
      </x:c>
      <x:c r="K48" s="29"/>
      <x:c r="L48" s="29"/>
    </x:row>
    <x:row r="49">
      <x:c r="A49" s="29" t="n">
        <x:f>'Project Inputs'!B6</x:f>
        <x:v>0</x:v>
      </x:c>
      <x:c r="B49" s="29"/>
      <x:c r="C49" s="29"/>
      <x:c r="D49" s="29"/>
      <x:c r="E49" s="29"/>
      <x:c r="F49" s="29"/>
      <x:c r="G49" s="29"/>
      <x:c r="H49" s="29"/>
      <x:c r="I49" s="29"/>
      <x:c r="J49" s="29" t="str">
        <x:f>A49&amp;" | "&amp;B49&amp;" | "&amp;C49&amp;" | "&amp;D49&amp;" | "&amp;E49&amp;" | "&amp;F49&amp;" | QTY "&amp;G49&amp;" | "&amp;H49&amp;" | "&amp;I49</x:f>
        <x:v>0 |  |  |  |  |  | QTY  |  | </x:v>
      </x:c>
      <x:c r="K49" s="29"/>
      <x:c r="L49" s="29"/>
    </x:row>
    <x:row r="50">
      <x:c r="A50" s="29" t="n">
        <x:f>'Project Inputs'!B6</x:f>
        <x:v>0</x:v>
      </x:c>
      <x:c r="B50" s="29"/>
      <x:c r="C50" s="29"/>
      <x:c r="D50" s="29"/>
      <x:c r="E50" s="29"/>
      <x:c r="F50" s="29"/>
      <x:c r="G50" s="29"/>
      <x:c r="H50" s="29"/>
      <x:c r="I50" s="29"/>
      <x:c r="J50" s="29" t="str">
        <x:f>A50&amp;" | "&amp;B50&amp;" | "&amp;C50&amp;" | "&amp;D50&amp;" | "&amp;E50&amp;" | "&amp;F50&amp;" | QTY "&amp;G50&amp;" | "&amp;H50&amp;" | "&amp;I50</x:f>
        <x:v>0 |  |  |  |  |  | QTY  |  | </x:v>
      </x:c>
      <x:c r="K50" s="29"/>
      <x:c r="L50" s="29"/>
    </x:row>
    <x:row r="51">
      <x:c r="A51" s="29" t="n">
        <x:f>'Project Inputs'!B6</x:f>
        <x:v>0</x:v>
      </x:c>
      <x:c r="B51" s="29"/>
      <x:c r="C51" s="29"/>
      <x:c r="D51" s="29"/>
      <x:c r="E51" s="29"/>
      <x:c r="F51" s="29"/>
      <x:c r="G51" s="29"/>
      <x:c r="H51" s="29"/>
      <x:c r="I51" s="29"/>
      <x:c r="J51" s="29" t="str">
        <x:f>A51&amp;" | "&amp;B51&amp;" | "&amp;C51&amp;" | "&amp;D51&amp;" | "&amp;E51&amp;" | "&amp;F51&amp;" | QTY "&amp;G51&amp;" | "&amp;H51&amp;" | "&amp;I51</x:f>
        <x:v>0 |  |  |  |  |  | QTY  |  | </x:v>
      </x:c>
      <x:c r="K51" s="29"/>
      <x:c r="L51" s="29"/>
    </x:row>
    <x:row r="52">
      <x:c r="A52" s="29" t="n">
        <x:f>'Project Inputs'!B6</x:f>
        <x:v>0</x:v>
      </x:c>
      <x:c r="B52" s="29"/>
      <x:c r="C52" s="29"/>
      <x:c r="D52" s="29"/>
      <x:c r="E52" s="29"/>
      <x:c r="F52" s="29"/>
      <x:c r="G52" s="29"/>
      <x:c r="H52" s="29"/>
      <x:c r="I52" s="29"/>
      <x:c r="J52" s="29" t="str">
        <x:f>A52&amp;" | "&amp;B52&amp;" | "&amp;C52&amp;" | "&amp;D52&amp;" | "&amp;E52&amp;" | "&amp;F52&amp;" | QTY "&amp;G52&amp;" | "&amp;H52&amp;" | "&amp;I52</x:f>
        <x:v>0 |  |  |  |  |  | QTY  |  | </x:v>
      </x:c>
      <x:c r="K52" s="29"/>
      <x:c r="L52" s="29"/>
    </x:row>
    <x:row r="53">
      <x:c r="A53" s="29" t="n">
        <x:f>'Project Inputs'!B6</x:f>
        <x:v>0</x:v>
      </x:c>
      <x:c r="B53" s="29"/>
      <x:c r="C53" s="29"/>
      <x:c r="D53" s="29"/>
      <x:c r="E53" s="29"/>
      <x:c r="F53" s="29"/>
      <x:c r="G53" s="29"/>
      <x:c r="H53" s="29"/>
      <x:c r="I53" s="29"/>
      <x:c r="J53" s="29" t="str">
        <x:f>A53&amp;" | "&amp;B53&amp;" | "&amp;C53&amp;" | "&amp;D53&amp;" | "&amp;E53&amp;" | "&amp;F53&amp;" | QTY "&amp;G53&amp;" | "&amp;H53&amp;" | "&amp;I53</x:f>
        <x:v>0 |  |  |  |  |  | QTY  |  | </x:v>
      </x:c>
      <x:c r="K53" s="29"/>
      <x:c r="L53" s="29"/>
    </x:row>
    <x:row r="54">
      <x:c r="A54" s="29" t="n">
        <x:f>'Project Inputs'!B6</x:f>
        <x:v>0</x:v>
      </x:c>
      <x:c r="B54" s="29"/>
      <x:c r="C54" s="29"/>
      <x:c r="D54" s="29"/>
      <x:c r="E54" s="29"/>
      <x:c r="F54" s="29"/>
      <x:c r="G54" s="29"/>
      <x:c r="H54" s="29"/>
      <x:c r="I54" s="29"/>
      <x:c r="J54" s="29" t="str">
        <x:f>A54&amp;" | "&amp;B54&amp;" | "&amp;C54&amp;" | "&amp;D54&amp;" | "&amp;E54&amp;" | "&amp;F54&amp;" | QTY "&amp;G54&amp;" | "&amp;H54&amp;" | "&amp;I54</x:f>
        <x:v>0 |  |  |  |  |  | QTY  |  | </x:v>
      </x:c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J1"/>
    <x:mergeCell ref="A2:J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26" hidden="0" customWidth="1"/>
    <x:col min="4" max="4" width="34" hidden="0" customWidth="1"/>
    <x:col min="5" max="5" width="12" hidden="0" customWidth="1"/>
    <x:col min="6" max="6" width="16" hidden="0" customWidth="1"/>
    <x:col min="7" max="7" width="16" hidden="0" customWidth="1"/>
    <x:col min="8" max="8" width="42" hidden="0" customWidth="1"/>
  </x:cols>
  <x:sheetData>
    <x:row r="1">
      <x:c r="A1" s="28" t="str">
        <x:v>CAD / BIM / Drawing Register</x:v>
      </x:c>
      <x:c r="B1" s="28"/>
      <x:c r="C1" s="28"/>
      <x:c r="D1" s="28"/>
      <x:c r="E1" s="28"/>
      <x:c r="F1" s="28"/>
      <x:c r="G1" s="28"/>
      <x:c r="H1" s="28"/>
      <x:c r="I1" s="29"/>
      <x:c r="J1" s="29"/>
      <x:c r="K1" s="29"/>
      <x:c r="L1" s="29"/>
    </x:row>
    <x:row r="2">
      <x:c r="A2" s="30" t="str">
        <x:v>Keep revisions visible. Do not overwrite approved drawings with changed geometry.</x:v>
      </x:c>
      <x:c r="B2" s="30"/>
      <x:c r="C2" s="30"/>
      <x:c r="D2" s="30"/>
      <x:c r="E2" s="30"/>
      <x:c r="F2" s="30"/>
      <x:c r="G2" s="30"/>
      <x:c r="H2" s="30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Document ID</x:v>
      </x:c>
      <x:c r="B4" s="31" t="str">
        <x:v>Type</x:v>
      </x:c>
      <x:c r="C4" s="31" t="str">
        <x:v>TIRREN Code / Zone</x:v>
      </x:c>
      <x:c r="D4" s="31" t="str">
        <x:v>Title</x:v>
      </x:c>
      <x:c r="E4" s="31" t="str">
        <x:v>Revision</x:v>
      </x:c>
      <x:c r="F4" s="31" t="str">
        <x:v>Date</x:v>
      </x:c>
      <x:c r="G4" s="31" t="str">
        <x:v>Status</x:v>
      </x:c>
      <x:c r="H4" s="31" t="str">
        <x:v>File Name</x:v>
      </x:c>
      <x:c r="I4" s="29"/>
      <x:c r="J4" s="29"/>
      <x:c r="K4" s="29"/>
      <x:c r="L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H1"/>
    <x:mergeCell ref="A2:H2"/>
  </x:mergeCells>
  <x:dataValidations count="2">
    <x:dataValidation type="list" sqref="B5:B100">
      <x:formula1>"Product CAD,Revit / BIM,Shop Drawing,Submittal,Finish Sample,O&amp;M,Other"</x:formula1>
    </x:dataValidation>
    <x:dataValidation type="list" sqref="G5:G100">
      <x:formula1>Lists!$B$2:$B$7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4" hidden="0" customWidth="1"/>
    <x:col min="4" max="4" width="26" hidden="0" customWidth="1"/>
    <x:col min="5" max="5" width="20" hidden="0" customWidth="1"/>
    <x:col min="6" max="6" width="42" hidden="0" customWidth="1"/>
    <x:col min="7" max="7" width="4" hidden="0" customWidth="1"/>
    <x:col min="8" max="8" width="4" hidden="0" customWidth="1"/>
  </x:cols>
  <x:sheetData>
    <x:row r="1">
      <x:c r="A1" s="28" t="str">
        <x:v>TIRREN Project Dashboard</x:v>
      </x:c>
      <x:c r="B1" s="28"/>
      <x:c r="C1" s="28"/>
      <x:c r="D1" s="28"/>
      <x:c r="E1" s="28"/>
      <x:c r="F1" s="28"/>
      <x:c r="G1" s="28"/>
      <x:c r="H1" s="28"/>
      <x:c r="I1" s="29"/>
      <x:c r="J1" s="29"/>
      <x:c r="K1" s="29"/>
      <x:c r="L1" s="29"/>
    </x:row>
    <x:row r="2">
      <x:c r="A2" s="30" t="str">
        <x:v>Live summary of the room schedule, BOQ and approval registers. Enter project data in Project Inputs, then build the room schedule and component mapping.</x:v>
      </x:c>
      <x:c r="B2" s="30"/>
      <x:c r="C2" s="30"/>
      <x:c r="D2" s="30"/>
      <x:c r="E2" s="30"/>
      <x:c r="F2" s="30"/>
      <x:c r="G2" s="30"/>
      <x:c r="H2" s="30"/>
      <x:c r="I2" s="29"/>
      <x:c r="J2" s="29"/>
      <x:c r="K2" s="29"/>
      <x:c r="L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 t="str">
        <x:v>KPI</x:v>
      </x:c>
      <x:c r="B4" s="31" t="str">
        <x:v>Value</x:v>
      </x:c>
      <x:c r="C4" s="29"/>
      <x:c r="D4" s="31" t="str">
        <x:v>Project Control</x:v>
      </x:c>
      <x:c r="E4" s="31" t="str">
        <x:v>Status</x:v>
      </x:c>
      <x:c r="F4" s="31" t="str">
        <x:v>Next Action</x:v>
      </x:c>
      <x:c r="G4" s="29"/>
      <x:c r="H4" s="29"/>
      <x:c r="I4" s="29"/>
      <x:c r="J4" s="29"/>
      <x:c r="K4" s="29"/>
      <x:c r="L4" s="29"/>
    </x:row>
    <x:row r="5">
      <x:c r="A5" s="29" t="str">
        <x:v>Total Rooms / Units</x:v>
      </x:c>
      <x:c r="B5" s="29" t="n">
        <x:f>SUM('Room Schedule'!B5:B100)</x:f>
        <x:v>0</x:v>
      </x:c>
      <x:c r="C5" s="29"/>
      <x:c r="D5" s="29" t="str">
        <x:v>Room Schedule</x:v>
      </x:c>
      <x:c r="E5" s="29" t="str">
        <x:v>Draft</x:v>
      </x:c>
      <x:c r="F5" s="29" t="str">
        <x:v>Enter room/unit counts.</x:v>
      </x:c>
      <x:c r="G5" s="29"/>
      <x:c r="H5" s="29"/>
      <x:c r="I5" s="29"/>
      <x:c r="J5" s="29"/>
      <x:c r="K5" s="29"/>
      <x:c r="L5" s="29"/>
    </x:row>
    <x:row r="6">
      <x:c r="A6" s="29" t="str">
        <x:v>Calculated Product Units</x:v>
      </x:c>
      <x:c r="B6" s="29" t="n">
        <x:f>SUM('BOQ Summary'!C5:C50)</x:f>
        <x:v>0</x:v>
      </x:c>
      <x:c r="C6" s="29"/>
      <x:c r="D6" s="29" t="str">
        <x:v>Component Mapping</x:v>
      </x:c>
      <x:c r="E6" s="29" t="str">
        <x:v>Draft</x:v>
      </x:c>
      <x:c r="F6" s="29" t="str">
        <x:v>Map each room type to TIRREN products.</x:v>
      </x:c>
      <x:c r="G6" s="29"/>
      <x:c r="H6" s="29"/>
      <x:c r="I6" s="29"/>
      <x:c r="J6" s="29"/>
      <x:c r="K6" s="29"/>
      <x:c r="L6" s="29"/>
    </x:row>
    <x:row r="7">
      <x:c r="A7" s="29" t="str">
        <x:v>Order Quantity incl. Allowances</x:v>
      </x:c>
      <x:c r="B7" s="29" t="n">
        <x:f>SUM('BOQ Summary'!E5:E50)</x:f>
        <x:v>0</x:v>
      </x:c>
      <x:c r="C7" s="29"/>
      <x:c r="D7" s="29" t="str">
        <x:v>Mock-up</x:v>
      </x:c>
      <x:c r="E7" s="29" t="str">
        <x:v>Not Started</x:v>
      </x:c>
      <x:c r="F7" s="29" t="str">
        <x:v>Create mock-up record before mass production.</x:v>
      </x:c>
      <x:c r="G7" s="29"/>
      <x:c r="H7" s="29"/>
      <x:c r="I7" s="29"/>
      <x:c r="J7" s="29"/>
      <x:c r="K7" s="29"/>
      <x:c r="L7" s="29"/>
    </x:row>
    <x:row r="8">
      <x:c r="A8" s="29" t="str">
        <x:v>Products with Qty &gt; 0</x:v>
      </x:c>
      <x:c r="B8" s="29" t="n">
        <x:f>COUNTIF('BOQ Summary'!C5:C50,"&gt;0")</x:f>
        <x:v>0</x:v>
      </x:c>
      <x:c r="C8" s="29"/>
      <x:c r="D8" s="29" t="str">
        <x:v>Evidence</x:v>
      </x:c>
      <x:c r="E8" s="29" t="str">
        <x:v>In Review</x:v>
      </x:c>
      <x:c r="F8" s="29" t="str">
        <x:v>Close model-specific evidence gaps before submittal.</x:v>
      </x:c>
      <x:c r="G8" s="29"/>
      <x:c r="H8" s="29"/>
      <x:c r="I8" s="29"/>
      <x:c r="J8" s="29"/>
      <x:c r="K8" s="29"/>
      <x:c r="L8" s="29"/>
    </x:row>
    <x:row r="9">
      <x:c r="A9" s="29" t="str">
        <x:v>Pending / Hold Evidence</x:v>
      </x:c>
      <x:c r="B9" s="29" t="n">
        <x:f>COUNTIF('Evidence Register'!F5:F100,"Pending")+COUNTIF('Evidence Register'!F5:F100,"Hold")</x:f>
        <x:v>1</x:v>
      </x:c>
      <x:c r="C9" s="29"/>
      <x:c r="D9" s="29" t="str">
        <x:v>Packaging</x:v>
      </x:c>
      <x:c r="E9" s="29" t="str">
        <x:v>Not Started</x:v>
      </x:c>
      <x:c r="F9" s="29" t="str">
        <x:v>Set project/building/floor/room labelling.</x:v>
      </x:c>
      <x:c r="G9" s="29"/>
      <x:c r="H9" s="29"/>
      <x:c r="I9" s="29"/>
      <x:c r="J9" s="29"/>
      <x:c r="K9" s="29"/>
      <x:c r="L9" s="29"/>
    </x:row>
    <x:row r="10">
      <x:c r="A10" s="29" t="str">
        <x:v>Approved Mock-ups</x:v>
      </x:c>
      <x:c r="B10" s="29" t="n">
        <x:f>COUNTIF('Mock-up Approval'!J5:J100,"Approved")</x:f>
        <x:v>0</x:v>
      </x:c>
      <x:c r="C10" s="29"/>
      <x:c r="D10" s="29" t="str">
        <x:v>CAD / BIM</x:v>
      </x:c>
      <x:c r="E10" s="29" t="str">
        <x:v>Not Started</x:v>
      </x:c>
      <x:c r="F10" s="29" t="str">
        <x:v>Load approved drawing and revision register.</x:v>
      </x:c>
      <x:c r="G10" s="29"/>
      <x:c r="H10" s="29"/>
      <x:c r="I10" s="29"/>
      <x:c r="J10" s="29"/>
      <x:c r="K10" s="29"/>
      <x:c r="L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</x:row>
    <x:row r="12">
      <x:c r="A12" s="64" t="str">
        <x:v>Production / Quality KPI</x:v>
      </x:c>
      <x:c r="B12" s="64" t="str">
        <x:v>Value</x:v>
      </x:c>
      <x:c r="C12" s="29"/>
      <x:c r="D12" s="82" t="str">
        <x:v>Commercial / Closeout KPI</x:v>
      </x:c>
      <x:c r="E12" s="82" t="str">
        <x:v>Value</x:v>
      </x:c>
      <x:c r="F12" s="29"/>
      <x:c r="G12" s="29"/>
      <x:c r="H12" s="29"/>
      <x:c r="I12" s="29"/>
      <x:c r="J12" s="29"/>
      <x:c r="K12" s="29"/>
      <x:c r="L12" s="29"/>
    </x:row>
    <x:row r="13">
      <x:c r="A13" s="29" t="str">
        <x:v>Released Production Lines</x:v>
      </x:c>
      <x:c r="B13" s="29" t="n">
        <x:f>COUNTIF('Production Release Register'!I5:I100,"Released")</x:f>
        <x:v>0</x:v>
      </x:c>
      <x:c r="C13" s="29"/>
      <x:c r="D13" s="29" t="str">
        <x:v>Open RFQs</x:v>
      </x:c>
      <x:c r="E13" s="29" t="n">
        <x:f>COUNTIF('Procurement RFQ Register'!L5:L100,"Sent")+COUNTIF('Procurement RFQ Register'!L5:L100,"Quoted")+COUNTIF('Procurement RFQ Register'!L5:L100,"Clarification")</x:f>
        <x:v>0</x:v>
      </x:c>
      <x:c r="F13" s="29"/>
      <x:c r="G13" s="29"/>
      <x:c r="H13" s="29"/>
      <x:c r="I13" s="29"/>
      <x:c r="J13" s="29"/>
      <x:c r="K13" s="29"/>
      <x:c r="L13" s="29"/>
    </x:row>
    <x:row r="14">
      <x:c r="A14" s="29" t="str">
        <x:v>QC Holds / Fails</x:v>
      </x:c>
      <x:c r="B14" s="29" t="n">
        <x:f>COUNTIF('QC Inspection Register'!I5:I100,"Hold")+COUNTIF('QC Inspection Register'!I5:I100,"Fail")</x:f>
        <x:v>0</x:v>
      </x:c>
      <x:c r="C14" s="29"/>
      <x:c r="D14" s="29" t="str">
        <x:v>Pending Variations</x:v>
      </x:c>
      <x:c r="E14" s="29" t="n">
        <x:f>COUNTIF('Order Variation Register'!L5:L100,"Pending")+COUNTIF('Order Variation Register'!L5:L100,"Hold")</x:f>
        <x:v>0</x:v>
      </x:c>
      <x:c r="F14" s="29"/>
      <x:c r="G14" s="29"/>
      <x:c r="H14" s="29"/>
      <x:c r="I14" s="29"/>
      <x:c r="J14" s="29"/>
      <x:c r="K14" s="29"/>
      <x:c r="L14" s="29"/>
    </x:row>
    <x:row r="15">
      <x:c r="A15" s="29" t="str">
        <x:v>Open NCRs</x:v>
      </x:c>
      <x:c r="B15" s="29" t="n">
        <x:f>COUNTIF('NCR Register'!L5:L100,"Open")+COUNTIF('NCR Register'!L5:L100,"Under Review")</x:f>
        <x:v>0</x:v>
      </x:c>
      <x:c r="C15" s="29"/>
      <x:c r="D15" s="29" t="str">
        <x:v>Shipments on Hold</x:v>
      </x:c>
      <x:c r="E15" s="29" t="n">
        <x:f>COUNTIF('Shipment Release Register'!K5:K100,"Hold")</x:f>
        <x:v>0</x:v>
      </x:c>
      <x:c r="F15" s="29"/>
      <x:c r="G15" s="29"/>
      <x:c r="H15" s="29"/>
      <x:c r="I15" s="29"/>
      <x:c r="J15" s="29"/>
      <x:c r="K15" s="29"/>
      <x:c r="L15" s="29"/>
    </x:row>
    <x:row r="16">
      <x:c r="A16" s="29" t="str">
        <x:v>Approved Finish Samples</x:v>
      </x:c>
      <x:c r="B16" s="29" t="n">
        <x:f>COUNTIF('Sample Approval Register'!I5:I100,"Approved")</x:f>
        <x:v>0</x:v>
      </x:c>
      <x:c r="C16" s="29"/>
      <x:c r="D16" s="29" t="str">
        <x:v>Closeouts Complete</x:v>
      </x:c>
      <x:c r="E16" s="29" t="n">
        <x:f>COUNTIF('Handover Register'!K5:K100,"Complete")</x:f>
        <x:v>0</x:v>
      </x:c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29"/>
      <x:c r="D17" s="29" t="str">
        <x:v>Open Service Cases</x:v>
      </x:c>
      <x:c r="E17" s="29" t="n">
        <x:f>COUNTIF('Warranty Service Register'!M5:M100,"Open")+COUNTIF('Warranty Service Register'!M5:M100,"Waiting for Evidence")+COUNTIF('Warranty Service Register'!M5:M100,"Under Review")</x:f>
        <x:v>0</x:v>
      </x:c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</x:row>
    <x:row r="201">
      <x:c r="A201" s="29"/>
      <x:c r="B201" s="29"/>
      <x:c r="C201" s="29"/>
      <x:c r="D201" s="29"/>
      <x:c r="E201" s="29"/>
      <x:c r="F201" s="29"/>
      <x:c r="G201" s="29"/>
      <x:c r="H201" s="29"/>
      <x:c r="I201" s="29"/>
      <x:c r="J201" s="29"/>
      <x:c r="K201" s="29"/>
      <x:c r="L201" s="29"/>
    </x:row>
    <x:row r="202">
      <x:c r="A202" s="29"/>
      <x:c r="B202" s="29"/>
      <x:c r="C202" s="29"/>
      <x:c r="D202" s="29"/>
      <x:c r="E202" s="29"/>
      <x:c r="F202" s="29"/>
      <x:c r="G202" s="29"/>
      <x:c r="H202" s="29"/>
      <x:c r="I202" s="29"/>
      <x:c r="J202" s="29"/>
      <x:c r="K202" s="29"/>
      <x:c r="L202" s="29"/>
    </x:row>
    <x:row r="203">
      <x:c r="A203" s="29"/>
      <x:c r="B203" s="29"/>
      <x:c r="C203" s="29"/>
      <x:c r="D203" s="29"/>
      <x:c r="E203" s="29"/>
      <x:c r="F203" s="29"/>
      <x:c r="G203" s="29"/>
      <x:c r="H203" s="29"/>
      <x:c r="I203" s="29"/>
      <x:c r="J203" s="29"/>
      <x:c r="K203" s="29"/>
      <x:c r="L203" s="29"/>
    </x:row>
    <x:row r="204">
      <x:c r="A204" s="29"/>
      <x:c r="B204" s="29"/>
      <x:c r="C204" s="29"/>
      <x:c r="D204" s="29"/>
      <x:c r="E204" s="29"/>
      <x:c r="F204" s="29"/>
      <x:c r="G204" s="29"/>
      <x:c r="H204" s="29"/>
      <x:c r="I204" s="29"/>
      <x:c r="J204" s="29"/>
      <x:c r="K204" s="29"/>
      <x:c r="L204" s="29"/>
    </x:row>
    <x:row r="205">
      <x:c r="A205" s="29"/>
      <x:c r="B205" s="29"/>
      <x:c r="C205" s="29"/>
      <x:c r="D205" s="29"/>
      <x:c r="E205" s="29"/>
      <x:c r="F205" s="29"/>
      <x:c r="G205" s="29"/>
      <x:c r="H205" s="29"/>
      <x:c r="I205" s="29"/>
      <x:c r="J205" s="29"/>
      <x:c r="K205" s="29"/>
      <x:c r="L205" s="29"/>
    </x:row>
    <x:row r="206">
      <x:c r="A206" s="29"/>
      <x:c r="B206" s="29"/>
      <x:c r="C206" s="29"/>
      <x:c r="D206" s="29"/>
      <x:c r="E206" s="29"/>
      <x:c r="F206" s="29"/>
      <x:c r="G206" s="29"/>
      <x:c r="H206" s="29"/>
      <x:c r="I206" s="29"/>
      <x:c r="J206" s="29"/>
      <x:c r="K206" s="29"/>
      <x:c r="L206" s="29"/>
    </x:row>
    <x:row r="207">
      <x:c r="A207" s="29"/>
      <x:c r="B207" s="29"/>
      <x:c r="C207" s="29"/>
      <x:c r="D207" s="29"/>
      <x:c r="E207" s="29"/>
      <x:c r="F207" s="29"/>
      <x:c r="G207" s="29"/>
      <x:c r="H207" s="29"/>
      <x:c r="I207" s="29"/>
      <x:c r="J207" s="29"/>
      <x:c r="K207" s="29"/>
      <x:c r="L207" s="29"/>
    </x:row>
    <x:row r="208">
      <x:c r="A208" s="29"/>
      <x:c r="B208" s="29"/>
      <x:c r="C208" s="29"/>
      <x:c r="D208" s="29"/>
      <x:c r="E208" s="29"/>
      <x:c r="F208" s="29"/>
      <x:c r="G208" s="29"/>
      <x:c r="H208" s="29"/>
      <x:c r="I208" s="29"/>
      <x:c r="J208" s="29"/>
      <x:c r="K208" s="29"/>
      <x:c r="L208" s="29"/>
    </x:row>
    <x:row r="209">
      <x:c r="A209" s="29"/>
      <x:c r="B209" s="29"/>
      <x:c r="C209" s="29"/>
      <x:c r="D209" s="29"/>
      <x:c r="E209" s="29"/>
      <x:c r="F209" s="29"/>
      <x:c r="G209" s="29"/>
      <x:c r="H209" s="29"/>
      <x:c r="I209" s="29"/>
      <x:c r="J209" s="29"/>
      <x:c r="K209" s="29"/>
      <x:c r="L209" s="29"/>
    </x:row>
    <x:row r="210">
      <x:c r="A210" s="29"/>
      <x:c r="B210" s="29"/>
      <x:c r="C210" s="29"/>
      <x:c r="D210" s="29"/>
      <x:c r="E210" s="29"/>
      <x:c r="F210" s="29"/>
      <x:c r="G210" s="29"/>
      <x:c r="H210" s="29"/>
      <x:c r="I210" s="29"/>
      <x:c r="J210" s="29"/>
      <x:c r="K210" s="29"/>
      <x:c r="L210" s="29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>
      <x:c r="A212" s="29"/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  <x:row r="213">
      <x:c r="A213" s="29"/>
      <x:c r="B213" s="29"/>
      <x:c r="C213" s="29"/>
      <x:c r="D213" s="29"/>
      <x:c r="E213" s="29"/>
      <x:c r="F213" s="29"/>
      <x:c r="G213" s="29"/>
      <x:c r="H213" s="29"/>
      <x:c r="I213" s="29"/>
      <x:c r="J213" s="29"/>
      <x:c r="K213" s="29"/>
      <x:c r="L213" s="29"/>
    </x:row>
    <x:row r="214">
      <x:c r="A214" s="29"/>
      <x:c r="B214" s="29"/>
      <x:c r="C214" s="29"/>
      <x:c r="D214" s="29"/>
      <x:c r="E214" s="29"/>
      <x:c r="F214" s="29"/>
      <x:c r="G214" s="29"/>
      <x:c r="H214" s="29"/>
      <x:c r="I214" s="29"/>
      <x:c r="J214" s="29"/>
      <x:c r="K214" s="29"/>
      <x:c r="L214" s="29"/>
    </x:row>
    <x:row r="215">
      <x:c r="A215" s="29"/>
      <x:c r="B215" s="29"/>
      <x:c r="C215" s="29"/>
      <x:c r="D215" s="29"/>
      <x:c r="E215" s="29"/>
      <x:c r="F215" s="29"/>
      <x:c r="G215" s="29"/>
      <x:c r="H215" s="29"/>
      <x:c r="I215" s="29"/>
      <x:c r="J215" s="29"/>
      <x:c r="K215" s="29"/>
      <x:c r="L215" s="29"/>
    </x:row>
    <x:row r="216">
      <x:c r="A216" s="29"/>
      <x:c r="B216" s="29"/>
      <x:c r="C216" s="29"/>
      <x:c r="D216" s="29"/>
      <x:c r="E216" s="29"/>
      <x:c r="F216" s="29"/>
      <x:c r="G216" s="29"/>
      <x:c r="H216" s="29"/>
      <x:c r="I216" s="29"/>
      <x:c r="J216" s="29"/>
      <x:c r="K216" s="29"/>
      <x:c r="L216" s="29"/>
    </x:row>
    <x:row r="217">
      <x:c r="A217" s="29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29"/>
      <x:c r="L217" s="29"/>
    </x:row>
    <x:row r="218">
      <x:c r="A218" s="29"/>
      <x:c r="B218" s="29"/>
      <x:c r="C218" s="29"/>
      <x:c r="D218" s="29"/>
      <x:c r="E218" s="29"/>
      <x:c r="F218" s="29"/>
      <x:c r="G218" s="29"/>
      <x:c r="H218" s="29"/>
      <x:c r="I218" s="29"/>
      <x:c r="J218" s="29"/>
      <x:c r="K218" s="29"/>
      <x:c r="L218" s="29"/>
    </x:row>
    <x:row r="219">
      <x:c r="A219" s="29"/>
      <x:c r="B219" s="29"/>
      <x:c r="C219" s="29"/>
      <x:c r="D219" s="29"/>
      <x:c r="E219" s="29"/>
      <x:c r="F219" s="29"/>
      <x:c r="G219" s="29"/>
      <x:c r="H219" s="29"/>
      <x:c r="I219" s="29"/>
      <x:c r="J219" s="29"/>
      <x:c r="K219" s="29"/>
      <x:c r="L219" s="29"/>
    </x:row>
    <x:row r="220">
      <x:c r="A220" s="29"/>
      <x:c r="B220" s="29"/>
      <x:c r="C220" s="29"/>
      <x:c r="D220" s="29"/>
      <x:c r="E220" s="29"/>
      <x:c r="F220" s="29"/>
      <x:c r="G220" s="29"/>
      <x:c r="H220" s="29"/>
      <x:c r="I220" s="29"/>
      <x:c r="J220" s="29"/>
      <x:c r="K220" s="29"/>
      <x:c r="L220" s="29"/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6" hidden="0" customWidth="1"/>
    <x:col min="4" max="4" width="20" hidden="0" customWidth="1"/>
    <x:col min="5" max="5" width="22" hidden="0" customWidth="1"/>
    <x:col min="6" max="6" width="18" hidden="0" customWidth="1"/>
    <x:col min="7" max="7" width="22" hidden="0" customWidth="1"/>
    <x:col min="8" max="8" width="48" hidden="0" customWidth="1"/>
  </x:cols>
  <x:sheetData>
    <x:row r="1">
      <x:c r="A1" s="52" t="str">
        <x:v>TIRREN Materials &amp; Finish Library</x:v>
      </x:c>
      <x:c r="B1" s="52"/>
      <x:c r="C1" s="52"/>
      <x:c r="D1" s="52"/>
      <x:c r="E1" s="52"/>
      <x:c r="F1" s="52"/>
      <x:c r="G1" s="52"/>
      <x:c r="H1" s="52"/>
      <x:c r="I1" s="29"/>
      <x:c r="J1" s="29"/>
    </x:row>
    <x:row r="2">
      <x:c r="A2" s="53" t="str">
        <x:v>Use physical approval samples and controlled references before repeated production. Only matte white and selected glossy-white basin finishes are currently confirmed in the controlled product schedule.</x:v>
      </x:c>
      <x:c r="B2" s="53"/>
      <x:c r="C2" s="53"/>
      <x:c r="D2" s="53"/>
      <x:c r="E2" s="53"/>
      <x:c r="F2" s="53"/>
      <x:c r="G2" s="53"/>
      <x:c r="H2" s="53"/>
      <x:c r="I2" s="29"/>
      <x:c r="J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>
      <x:c r="A4" s="54" t="str">
        <x:v>Finish ID</x:v>
      </x:c>
      <x:c r="B4" s="54" t="str">
        <x:v>Material / Product Family</x:v>
      </x:c>
      <x:c r="C4" s="54" t="str">
        <x:v>Colour / Pattern</x:v>
      </x:c>
      <x:c r="D4" s="54" t="str">
        <x:v>Surface</x:v>
      </x:c>
      <x:c r="E4" s="54" t="str">
        <x:v>Physical Sample Ref</x:v>
      </x:c>
      <x:c r="F4" s="54" t="str">
        <x:v>Batch / Lot</x:v>
      </x:c>
      <x:c r="G4" s="54" t="str">
        <x:v>Approval Status</x:v>
      </x:c>
      <x:c r="H4" s="54" t="str">
        <x:v>Approval Notes</x:v>
      </x:c>
      <x:c r="I4" s="29"/>
      <x:c r="J4" s="29"/>
    </x:row>
    <x:row r="5">
      <x:c r="A5" s="29" t="str">
        <x:v>TIRREN-WH-M</x:v>
      </x:c>
      <x:c r="B5" s="29" t="str">
        <x:v>Selected washbasins</x:v>
      </x:c>
      <x:c r="C5" s="29" t="str">
        <x:v>White</x:v>
      </x:c>
      <x:c r="D5" s="29" t="str">
        <x:v>Matte</x:v>
      </x:c>
      <x:c r="E5" s="29" t="str"/>
      <x:c r="F5" s="29" t="str"/>
      <x:c r="G5" s="29" t="str">
        <x:v>In Review</x:v>
      </x:c>
      <x:c r="H5" s="29" t="str">
        <x:v>Current controlled basin finish.</x:v>
      </x:c>
      <x:c r="I5" s="29"/>
      <x:c r="J5" s="29"/>
    </x:row>
    <x:row r="6">
      <x:c r="A6" s="29" t="str">
        <x:v>TIRREN-WH-G</x:v>
      </x:c>
      <x:c r="B6" s="29" t="str">
        <x:v>Selected washbasins</x:v>
      </x:c>
      <x:c r="C6" s="29" t="str">
        <x:v>White</x:v>
      </x:c>
      <x:c r="D6" s="29" t="str">
        <x:v>Glossy</x:v>
      </x:c>
      <x:c r="E6" s="29" t="str"/>
      <x:c r="F6" s="29" t="str"/>
      <x:c r="G6" s="29" t="str">
        <x:v>In Review</x:v>
      </x:c>
      <x:c r="H6" s="29" t="str">
        <x:v>Available on selected formats only.</x:v>
      </x:c>
      <x:c r="I6" s="29"/>
      <x:c r="J6" s="29"/>
    </x:row>
    <x:row r="7">
      <x:c r="A7" s="29" t="str">
        <x:v>TIRREN-CUSTOM-01</x:v>
      </x:c>
      <x:c r="B7" s="29" t="str">
        <x:v>Custom solid surface</x:v>
      </x:c>
      <x:c r="C7" s="29" t="str">
        <x:v>[TO CONFIRM]</x:v>
      </x:c>
      <x:c r="D7" s="29" t="str">
        <x:v>[MATTE / GLOSS / OTHER]</x:v>
      </x:c>
      <x:c r="E7" s="29" t="str"/>
      <x:c r="F7" s="29" t="str"/>
      <x:c r="G7" s="29" t="str">
        <x:v>Not Started</x:v>
      </x:c>
      <x:c r="H7" s="29" t="str">
        <x:v>Add only after exact material sample/reference is received.</x:v>
      </x:c>
      <x:c r="I7" s="29"/>
      <x:c r="J7" s="29"/>
    </x:row>
    <x:row r="8">
      <x:c r="A8" s="29" t="str">
        <x:v>TIRREN-CUSTOM-02</x:v>
      </x:c>
      <x:c r="B8" s="29" t="str">
        <x:v>Custom solid surface</x:v>
      </x:c>
      <x:c r="C8" s="29" t="str">
        <x:v>[TO CONFIRM]</x:v>
      </x:c>
      <x:c r="D8" s="29" t="str">
        <x:v>[MATTE / GLOSS / OTHER]</x:v>
      </x:c>
      <x:c r="E8" s="29" t="str"/>
      <x:c r="F8" s="29" t="str"/>
      <x:c r="G8" s="29" t="str">
        <x:v>Not Started</x:v>
      </x:c>
      <x:c r="H8" s="29" t="str">
        <x:v>Add only after exact material sample/reference is received.</x:v>
      </x:c>
      <x:c r="I8" s="29"/>
      <x:c r="J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</x:row>
  </x:sheetData>
  <x:mergeCells>
    <x:mergeCell ref="A1:H1"/>
    <x:mergeCell ref="A2:H2"/>
  </x:mergeCells>
  <x:dataValidations count="1">
    <x:dataValidation type="list" sqref="G5:G100">
      <x:formula1>Lists!$D$2:$D$7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6" hidden="0" customWidth="1"/>
    <x:col min="3" max="3" width="48" hidden="0" customWidth="1"/>
    <x:col min="4" max="4" width="36" hidden="0" customWidth="1"/>
    <x:col min="5" max="5" width="20" hidden="0" customWidth="1"/>
    <x:col min="6" max="6" width="24" hidden="0" customWidth="1"/>
    <x:col min="7" max="7" width="40" hidden="0" customWidth="1"/>
  </x:cols>
  <x:sheetData>
    <x:row r="1">
      <x:c r="A1" s="52" t="str">
        <x:v>TIRREN Solid-Surface O&amp;M Schedule</x:v>
      </x:c>
      <x:c r="B1" s="52"/>
      <x:c r="C1" s="52"/>
      <x:c r="D1" s="52"/>
      <x:c r="E1" s="52"/>
      <x:c r="F1" s="52"/>
      <x:c r="G1" s="52"/>
      <x:c r="H1" s="29"/>
      <x:c r="I1" s="29"/>
      <x:c r="J1" s="29"/>
    </x:row>
    <x:row r="2">
      <x:c r="A2" s="53" t="str">
        <x:v>Operator-facing care schedule based on current solid-surface maintenance guidance. Project-specific product instructions take precedence.</x:v>
      </x:c>
      <x:c r="B2" s="53"/>
      <x:c r="C2" s="53"/>
      <x:c r="D2" s="53"/>
      <x:c r="E2" s="53"/>
      <x:c r="F2" s="53"/>
      <x:c r="G2" s="53"/>
      <x:c r="H2" s="29"/>
      <x:c r="I2" s="29"/>
      <x:c r="J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>
      <x:c r="A4" s="54" t="str">
        <x:v>Frequency / Trigger</x:v>
      </x:c>
      <x:c r="B4" s="54" t="str">
        <x:v>Task</x:v>
      </x:c>
      <x:c r="C4" s="54" t="str">
        <x:v>Method</x:v>
      </x:c>
      <x:c r="D4" s="54" t="str">
        <x:v>Avoid</x:v>
      </x:c>
      <x:c r="E4" s="54" t="str">
        <x:v>Record Required</x:v>
      </x:c>
      <x:c r="F4" s="54" t="str">
        <x:v>Responsible Party</x:v>
      </x:c>
      <x:c r="G4" s="54" t="str">
        <x:v>Notes</x:v>
      </x:c>
      <x:c r="H4" s="29"/>
      <x:c r="I4" s="29"/>
      <x:c r="J4" s="29"/>
    </x:row>
    <x:row r="5">
      <x:c r="A5" s="29" t="str">
        <x:v>Daily / as needed</x:v>
      </x:c>
      <x:c r="B5" s="29" t="str">
        <x:v>Routine cleaning</x:v>
      </x:c>
      <x:c r="C5" s="29" t="str">
        <x:v>Mild detergent or warm soapy water with soft sponge / non-scratch pad</x:v>
      </x:c>
      <x:c r="D5" s="29" t="str">
        <x:v>Strong acidic / alkaline cleaners; abrasive tools</x:v>
      </x:c>
      <x:c r="E5" s="29" t="str">
        <x:v>No</x:v>
      </x:c>
      <x:c r="F5" s="29" t="str">
        <x:v>Housekeeping</x:v>
      </x:c>
      <x:c r="G5" s="29" t="str">
        <x:v>Wipe spills promptly.</x:v>
      </x:c>
      <x:c r="H5" s="29"/>
      <x:c r="I5" s="29"/>
      <x:c r="J5" s="29"/>
    </x:row>
    <x:row r="6">
      <x:c r="A6" s="29" t="str">
        <x:v>As needed</x:v>
      </x:c>
      <x:c r="B6" s="29" t="str">
        <x:v>Tougher stains</x:v>
      </x:c>
      <x:c r="C6" s="29" t="str">
        <x:v>Diluted mild abrasive cleaner with soft cloth / non-scratch method</x:v>
      </x:c>
      <x:c r="D6" s="29" t="str">
        <x:v>Aggressive chemicals</x:v>
      </x:c>
      <x:c r="E6" s="29" t="str">
        <x:v>Optional</x:v>
      </x:c>
      <x:c r="F6" s="29" t="str">
        <x:v>Housekeeping / Maintenance</x:v>
      </x:c>
      <x:c r="G6" s="29" t="str">
        <x:v>Test discreetly where appearance is critical.</x:v>
      </x:c>
      <x:c r="H6" s="29"/>
      <x:c r="I6" s="29"/>
      <x:c r="J6" s="29"/>
    </x:row>
    <x:row r="7">
      <x:c r="A7" s="29" t="str">
        <x:v>As needed</x:v>
      </x:c>
      <x:c r="B7" s="29" t="str">
        <x:v>Light scratches</x:v>
      </x:c>
      <x:c r="C7" s="29" t="str">
        <x:v>Controlled buffing / fine-grade sanding method</x:v>
      </x:c>
      <x:c r="D7" s="29" t="str">
        <x:v>Unapproved repair compounds</x:v>
      </x:c>
      <x:c r="E7" s="29" t="str">
        <x:v>Yes for project repair</x:v>
      </x:c>
      <x:c r="F7" s="29" t="str">
        <x:v>Maintenance</x:v>
      </x:c>
      <x:c r="G7" s="29" t="str">
        <x:v>Follow approved repair procedure.</x:v>
      </x:c>
      <x:c r="H7" s="29"/>
      <x:c r="I7" s="29"/>
      <x:c r="J7" s="29"/>
    </x:row>
    <x:row r="8">
      <x:c r="A8" s="29" t="str">
        <x:v>As needed</x:v>
      </x:c>
      <x:c r="B8" s="29" t="str">
        <x:v>Deeper scratches / small chips</x:v>
      </x:c>
      <x:c r="C8" s="29" t="str">
        <x:v>Progressive sanding from coarser to finer grades by trained personnel</x:v>
      </x:c>
      <x:c r="D8" s="29" t="str">
        <x:v>Unapproved third-party repair</x:v>
      </x:c>
      <x:c r="E8" s="29" t="str">
        <x:v>Yes</x:v>
      </x:c>
      <x:c r="F8" s="29" t="str">
        <x:v>Maintenance / Specialist</x:v>
      </x:c>
      <x:c r="G8" s="29" t="str">
        <x:v>Record repair location and method.</x:v>
      </x:c>
      <x:c r="H8" s="29"/>
      <x:c r="I8" s="29"/>
      <x:c r="J8" s="29"/>
    </x:row>
    <x:row r="9">
      <x:c r="A9" s="29" t="str">
        <x:v>At handover</x:v>
      </x:c>
      <x:c r="B9" s="29" t="str">
        <x:v>O&amp;M issue</x:v>
      </x:c>
      <x:c r="C9" s="29" t="str">
        <x:v>Provide cleaning, repair and product-specific care information</x:v>
      </x:c>
      <x:c r="D9" s="29" t="str">
        <x:v>Generic assumptions</x:v>
      </x:c>
      <x:c r="E9" s="29" t="str">
        <x:v>Yes</x:v>
      </x:c>
      <x:c r="F9" s="29" t="str">
        <x:v>Project Team</x:v>
      </x:c>
      <x:c r="G9" s="29" t="str">
        <x:v>Keep with room/product schedule.</x:v>
      </x:c>
      <x:c r="H9" s="29"/>
      <x:c r="I9" s="29"/>
      <x:c r="J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</x:row>
  </x:sheetData>
  <x:mergeCells>
    <x:mergeCell ref="A1:G1"/>
    <x:mergeCell ref="A2:G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34" hidden="0" customWidth="1"/>
    <x:col min="4" max="4" width="24" hidden="0" customWidth="1"/>
    <x:col min="5" max="5" width="24" hidden="0" customWidth="1"/>
    <x:col min="6" max="6" width="46" hidden="0" customWidth="1"/>
  </x:cols>
  <x:sheetData>
    <x:row r="1">
      <x:c r="A1" s="52" t="str">
        <x:v>TIRREN Product Code Rules</x:v>
      </x:c>
      <x:c r="B1" s="52"/>
      <x:c r="C1" s="52"/>
      <x:c r="D1" s="52"/>
      <x:c r="E1" s="52"/>
      <x:c r="F1" s="52"/>
      <x:c r="G1" s="29"/>
      <x:c r="H1" s="29"/>
      <x:c r="I1" s="29"/>
      <x:c r="J1" s="29"/>
    </x:row>
    <x:row r="2">
      <x:c r="A2" s="53" t="str">
        <x:v>Keep public TIRREN codes stable and supplier-neutral. Backend manufacturer references belong only in internal procurement/evidence mapping.</x:v>
      </x:c>
      <x:c r="B2" s="53"/>
      <x:c r="C2" s="53"/>
      <x:c r="D2" s="53"/>
      <x:c r="E2" s="53"/>
      <x:c r="F2" s="53"/>
      <x:c r="G2" s="29"/>
      <x:c r="H2" s="29"/>
      <x:c r="I2" s="29"/>
      <x:c r="J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>
      <x:c r="A4" s="54" t="str">
        <x:v>Code Family</x:v>
      </x:c>
      <x:c r="B4" s="54" t="str">
        <x:v>Format</x:v>
      </x:c>
      <x:c r="C4" s="54" t="str">
        <x:v>Meaning</x:v>
      </x:c>
      <x:c r="D4" s="54" t="str">
        <x:v>Example</x:v>
      </x:c>
      <x:c r="E4" s="54" t="str">
        <x:v>Use</x:v>
      </x:c>
      <x:c r="F4" s="54" t="str">
        <x:v>Rule</x:v>
      </x:c>
      <x:c r="G4" s="29"/>
      <x:c r="H4" s="29"/>
      <x:c r="I4" s="29"/>
      <x:c r="J4" s="29"/>
    </x:row>
    <x:row r="5">
      <x:c r="A5" s="29" t="str">
        <x:v>Washbasin</x:v>
      </x:c>
      <x:c r="B5" s="29" t="str">
        <x:v>B + nominal length / distinguishing suffix</x:v>
      </x:c>
      <x:c r="C5" s="29" t="str">
        <x:v>Standard washbasin family</x:v>
      </x:c>
      <x:c r="D5" s="29" t="str">
        <x:v>B1500 / B1845-2H</x:v>
      </x:c>
      <x:c r="E5" s="29" t="str">
        <x:v>Public + project</x:v>
      </x:c>
      <x:c r="F5" s="29" t="str">
        <x:v>Do not encode supplier model number.</x:v>
      </x:c>
      <x:c r="G5" s="29"/>
      <x:c r="H5" s="29"/>
      <x:c r="I5" s="29"/>
      <x:c r="J5" s="29"/>
    </x:row>
    <x:row r="6">
      <x:c r="A6" s="29" t="str">
        <x:v>Pedestal basin</x:v>
      </x:c>
      <x:c r="B6" s="29" t="str">
        <x:v>P + nominal width</x:v>
      </x:c>
      <x:c r="C6" s="29" t="str">
        <x:v>Freestanding pedestal basin</x:v>
      </x:c>
      <x:c r="D6" s="29" t="str">
        <x:v>P445</x:v>
      </x:c>
      <x:c r="E6" s="29" t="str">
        <x:v>Public + project</x:v>
      </x:c>
      <x:c r="F6" s="29" t="str">
        <x:v>Keep format-based and stable.</x:v>
      </x:c>
      <x:c r="G6" s="29"/>
      <x:c r="H6" s="29"/>
      <x:c r="I6" s="29"/>
      <x:c r="J6" s="29"/>
    </x:row>
    <x:row r="7">
      <x:c r="A7" s="29" t="str">
        <x:v>Insert basin</x:v>
      </x:c>
      <x:c r="B7" s="29" t="str">
        <x:v>I + nominal width</x:v>
      </x:c>
      <x:c r="C7" s="29" t="str">
        <x:v>Insert / integrated basin</x:v>
      </x:c>
      <x:c r="D7" s="29" t="str">
        <x:v>I540</x:v>
      </x:c>
      <x:c r="E7" s="29" t="str">
        <x:v>Public + project</x:v>
      </x:c>
      <x:c r="F7" s="29" t="str">
        <x:v>Use only where form is confirmed.</x:v>
      </x:c>
      <x:c r="G7" s="29"/>
      <x:c r="H7" s="29"/>
      <x:c r="I7" s="29"/>
      <x:c r="J7" s="29"/>
    </x:row>
    <x:row r="8">
      <x:c r="A8" s="29" t="str">
        <x:v>Bath reference</x:v>
      </x:c>
      <x:c r="B8" s="29" t="str">
        <x:v>BATH + nominal length + -R</x:v>
      </x:c>
      <x:c r="C8" s="29" t="str">
        <x:v>Planning/reference bath configuration</x:v>
      </x:c>
      <x:c r="D8" s="29" t="str">
        <x:v>BATH 1650-R</x:v>
      </x:c>
      <x:c r="E8" s="29" t="str">
        <x:v>Public reference</x:v>
      </x:c>
      <x:c r="F8" s="29" t="str">
        <x:v>-R means reference, not final catalogue SKU.</x:v>
      </x:c>
      <x:c r="G8" s="29"/>
      <x:c r="H8" s="29"/>
      <x:c r="I8" s="29"/>
      <x:c r="J8" s="29"/>
    </x:row>
    <x:row r="9">
      <x:c r="A9" s="29" t="str">
        <x:v>Shower tray project</x:v>
      </x:c>
      <x:c r="B9" s="29" t="str">
        <x:v>ST-PROJECT</x:v>
      </x:c>
      <x:c r="C9" s="29" t="str">
        <x:v>Generic project pathway pending exact model</x:v>
      </x:c>
      <x:c r="D9" s="29" t="str">
        <x:v>ST-PROJECT</x:v>
      </x:c>
      <x:c r="E9" s="29" t="str">
        <x:v>Internal / controlled public pathway</x:v>
      </x:c>
      <x:c r="F9" s="29" t="str">
        <x:v>Replace only when exact tray range is confirmed.</x:v>
      </x:c>
      <x:c r="G9" s="29"/>
      <x:c r="H9" s="29"/>
      <x:c r="I9" s="29"/>
      <x:c r="J9" s="29"/>
    </x:row>
    <x:row r="10">
      <x:c r="A10" s="29" t="str">
        <x:v>Custom systems</x:v>
      </x:c>
      <x:c r="B10" s="29" t="str">
        <x:v>[CATEGORY]-CUSTOM</x:v>
      </x:c>
      <x:c r="C10" s="29" t="str">
        <x:v>Project-specific fabricated system</x:v>
      </x:c>
      <x:c r="D10" s="29" t="str">
        <x:v>VANITY-CUSTOM / COUNTER-CUSTOM</x:v>
      </x:c>
      <x:c r="E10" s="29" t="str">
        <x:v>Project</x:v>
      </x:c>
      <x:c r="F10" s="29" t="str">
        <x:v>Always tie to shop drawing and project code.</x:v>
      </x:c>
      <x:c r="G10" s="29"/>
      <x:c r="H10" s="29"/>
      <x:c r="I10" s="29"/>
      <x:c r="J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</x:row>
  </x:sheetData>
  <x:mergeCells>
    <x:mergeCell ref="A1:F1"/>
    <x:mergeCell ref="A2:F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42" hidden="0" customWidth="1"/>
    <x:col min="4" max="4" width="42" hidden="0" customWidth="1"/>
    <x:col min="5" max="5" width="46" hidden="0" customWidth="1"/>
  </x:cols>
  <x:sheetData>
    <x:row r="1">
      <x:c r="A1" s="52" t="str">
        <x:v>TIRREN Supply-Only Responsibility Matrix</x:v>
      </x:c>
      <x:c r="B1" s="52"/>
      <x:c r="C1" s="52"/>
      <x:c r="D1" s="52"/>
      <x:c r="E1" s="52"/>
      <x:c r="F1" s="29"/>
      <x:c r="G1" s="29"/>
      <x:c r="H1" s="29"/>
      <x:c r="I1" s="29"/>
      <x:c r="J1" s="29"/>
    </x:row>
    <x:row r="2">
      <x:c r="A2" s="53" t="str">
        <x:v>Use this sheet to agree scope boundaries before production release. Default TIRREN position is supply-only unless additional services are separately documented.</x:v>
      </x:c>
      <x:c r="B2" s="53"/>
      <x:c r="C2" s="53"/>
      <x:c r="D2" s="53"/>
      <x:c r="E2" s="53"/>
      <x:c r="F2" s="29"/>
      <x:c r="G2" s="29"/>
      <x:c r="H2" s="29"/>
      <x:c r="I2" s="29"/>
      <x:c r="J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>
      <x:c r="A4" s="54" t="str">
        <x:v>Workstream</x:v>
      </x:c>
      <x:c r="B4" s="54" t="str">
        <x:v>TIRREN / Apollo</x:v>
      </x:c>
      <x:c r="C4" s="54" t="str">
        <x:v>Architect / Consultant</x:v>
      </x:c>
      <x:c r="D4" s="54" t="str">
        <x:v>Contractor / Installer</x:v>
      </x:c>
      <x:c r="E4" s="54" t="str">
        <x:v>Status / Project Note</x:v>
      </x:c>
      <x:c r="F4" s="29"/>
      <x:c r="G4" s="29"/>
      <x:c r="H4" s="29"/>
      <x:c r="I4" s="29"/>
      <x:c r="J4" s="29"/>
    </x:row>
    <x:row r="5">
      <x:c r="A5" s="29" t="str">
        <x:v>Product selection</x:v>
      </x:c>
      <x:c r="B5" s="29" t="str">
        <x:v>Coordinate proposed product pathway and supply package.</x:v>
      </x:c>
      <x:c r="C5" s="29" t="str">
        <x:v>Confirm design intent / specification requirements.</x:v>
      </x:c>
      <x:c r="D5" s="29" t="str">
        <x:v>Confirm buildability / site sequence.</x:v>
      </x:c>
      <x:c r="E5" s="29" t="str"/>
      <x:c r="F5" s="29"/>
      <x:c r="G5" s="29"/>
      <x:c r="H5" s="29"/>
      <x:c r="I5" s="29"/>
      <x:c r="J5" s="29"/>
    </x:row>
    <x:row r="6">
      <x:c r="A6" s="29" t="str">
        <x:v>Product drawings</x:v>
      </x:c>
      <x:c r="B6" s="29" t="str">
        <x:v>Provide available data / shop drawings where agreed.</x:v>
      </x:c>
      <x:c r="C6" s="29" t="str">
        <x:v>Review / coordinate / approve.</x:v>
      </x:c>
      <x:c r="D6" s="29" t="str">
        <x:v>Build to approved project information.</x:v>
      </x:c>
      <x:c r="E6" s="29" t="str"/>
      <x:c r="F6" s="29"/>
      <x:c r="G6" s="29"/>
      <x:c r="H6" s="29"/>
      <x:c r="I6" s="29"/>
      <x:c r="J6" s="29"/>
    </x:row>
    <x:row r="7">
      <x:c r="A7" s="29" t="str">
        <x:v>Site dimensions</x:v>
      </x:c>
      <x:c r="B7" s="29" t="str">
        <x:v>Use dimensions supplied/approved for manufacture.</x:v>
      </x:c>
      <x:c r="C7" s="29" t="str">
        <x:v>Coordinate design dimensions.</x:v>
      </x:c>
      <x:c r="D7" s="29" t="str">
        <x:v>Site measure and manage tolerances.</x:v>
      </x:c>
      <x:c r="E7" s="29" t="str"/>
      <x:c r="F7" s="29"/>
      <x:c r="G7" s="29"/>
      <x:c r="H7" s="29"/>
      <x:c r="I7" s="29"/>
      <x:c r="J7" s="29"/>
    </x:row>
    <x:row r="8">
      <x:c r="A8" s="29" t="str">
        <x:v>Wall / floor support</x:v>
      </x:c>
      <x:c r="B8" s="29" t="str">
        <x:v>Provide product interface information where available.</x:v>
      </x:c>
      <x:c r="C8" s="29" t="str">
        <x:v>Design suitable substrate / structural requirements where in scope.</x:v>
      </x:c>
      <x:c r="D8" s="29" t="str">
        <x:v>Provide suitable wall/floor/support construction.</x:v>
      </x:c>
      <x:c r="E8" s="29" t="str"/>
      <x:c r="F8" s="29"/>
      <x:c r="G8" s="29"/>
      <x:c r="H8" s="29"/>
      <x:c r="I8" s="29"/>
      <x:c r="J8" s="29"/>
    </x:row>
    <x:row r="9">
      <x:c r="A9" s="29" t="str">
        <x:v>Plumbing / drainage</x:v>
      </x:c>
      <x:c r="B9" s="29" t="str">
        <x:v>Provide product interface data.</x:v>
      </x:c>
      <x:c r="C9" s="29" t="str">
        <x:v>Coordinate design intent and code requirements.</x:v>
      </x:c>
      <x:c r="D9" s="29" t="str">
        <x:v>Local connection, testing and commissioning.</x:v>
      </x:c>
      <x:c r="E9" s="29" t="str"/>
      <x:c r="F9" s="29"/>
      <x:c r="G9" s="29"/>
      <x:c r="H9" s="29"/>
      <x:c r="I9" s="29"/>
      <x:c r="J9" s="29"/>
    </x:row>
    <x:row r="10">
      <x:c r="A10" s="29" t="str">
        <x:v>Waterproofing</x:v>
      </x:c>
      <x:c r="B10" s="29" t="str">
        <x:v>Provide product interface information.</x:v>
      </x:c>
      <x:c r="C10" s="29" t="str">
        <x:v>Specify waterproofing system where in scope.</x:v>
      </x:c>
      <x:c r="D10" s="29" t="str">
        <x:v>Install waterproofing and interfaces.</x:v>
      </x:c>
      <x:c r="E10" s="29" t="str"/>
      <x:c r="F10" s="29"/>
      <x:c r="G10" s="29"/>
      <x:c r="H10" s="29"/>
      <x:c r="I10" s="29"/>
      <x:c r="J10" s="29"/>
    </x:row>
    <x:row r="11">
      <x:c r="A11" s="29" t="str">
        <x:v>Installation</x:v>
      </x:c>
      <x:c r="B11" s="29" t="str">
        <x:v>Excluded unless separately agreed.</x:v>
      </x:c>
      <x:c r="C11" s="29" t="str">
        <x:v>Review installation intent.</x:v>
      </x:c>
      <x:c r="D11" s="29" t="str">
        <x:v>Qualified installation and site supervision.</x:v>
      </x:c>
      <x:c r="E11" s="29" t="str"/>
      <x:c r="F11" s="29"/>
      <x:c r="G11" s="29"/>
      <x:c r="H11" s="29"/>
      <x:c r="I11" s="29"/>
      <x:c r="J11" s="29"/>
    </x:row>
    <x:row r="12">
      <x:c r="A12" s="29" t="str">
        <x:v>Compliance / approvals</x:v>
      </x:c>
      <x:c r="B12" s="29" t="str">
        <x:v>Provide applicable product evidence.</x:v>
      </x:c>
      <x:c r="C12" s="29" t="str">
        <x:v>Determine project compliance requirements.</x:v>
      </x:c>
      <x:c r="D12" s="29" t="str">
        <x:v>Obtain site / authority approvals where required.</x:v>
      </x:c>
      <x:c r="E12" s="29" t="str"/>
      <x:c r="F12" s="29"/>
      <x:c r="G12" s="29"/>
      <x:c r="H12" s="29"/>
      <x:c r="I12" s="29"/>
      <x:c r="J12" s="29"/>
    </x:row>
    <x:row r="13">
      <x:c r="A13" s="29" t="str">
        <x:v>Packaging / staging</x:v>
      </x:c>
      <x:c r="B13" s="29" t="str">
        <x:v>Provide agreed project labelling / packing plan.</x:v>
      </x:c>
      <x:c r="C13" s="29" t="str">
        <x:v>Review staging requirements if needed.</x:v>
      </x:c>
      <x:c r="D13" s="29" t="str">
        <x:v>Receive, distribute and protect products on site.</x:v>
      </x:c>
      <x:c r="E13" s="29" t="str"/>
      <x:c r="F13" s="29"/>
      <x:c r="G13" s="29"/>
      <x:c r="H13" s="29"/>
      <x:c r="I13" s="29"/>
      <x:c r="J13" s="29"/>
    </x:row>
    <x:row r="14">
      <x:c r="A14" s="29" t="str">
        <x:v>O&amp;M handover</x:v>
      </x:c>
      <x:c r="B14" s="29" t="str">
        <x:v>Provide applicable product care information.</x:v>
      </x:c>
      <x:c r="C14" s="29" t="str">
        <x:v>Review operator requirements.</x:v>
      </x:c>
      <x:c r="D14" s="29" t="str">
        <x:v>Deliver final installed-system records where required.</x:v>
      </x:c>
      <x:c r="E14" s="29" t="str"/>
      <x:c r="F14" s="29"/>
      <x:c r="G14" s="29"/>
      <x:c r="H14" s="29"/>
      <x:c r="I14" s="29"/>
      <x:c r="J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</x:row>
  </x:sheetData>
  <x:mergeCells>
    <x:mergeCell ref="A1:E1"/>
    <x:mergeCell ref="A2:E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6" hidden="0" customWidth="1"/>
    <x:col min="4" max="4" width="28" hidden="0" customWidth="1"/>
    <x:col min="5" max="5" width="12" hidden="0" customWidth="1"/>
    <x:col min="6" max="6" width="20" hidden="0" customWidth="1"/>
    <x:col min="7" max="7" width="18" hidden="0" customWidth="1"/>
    <x:col min="8" max="8" width="24" hidden="0" customWidth="1"/>
    <x:col min="9" max="9" width="20" hidden="0" customWidth="1"/>
    <x:col min="10" max="10" width="18" hidden="0" customWidth="1"/>
    <x:col min="11" max="11" width="40" hidden="0" customWidth="1"/>
  </x:cols>
  <x:sheetData>
    <x:row r="1">
      <x:c r="A1" s="69" t="str">
        <x:v>TIRREN Production Release Register</x:v>
      </x:c>
      <x:c r="B1" s="69"/>
      <x:c r="C1" s="69"/>
      <x:c r="D1" s="69"/>
      <x:c r="E1" s="69"/>
      <x:c r="F1" s="69"/>
      <x:c r="G1" s="69"/>
      <x:c r="H1" s="69"/>
      <x:c r="I1" s="69"/>
      <x:c r="J1" s="69"/>
      <x:c r="K1" s="69"/>
      <x:c r="L1" s="29"/>
      <x:c r="M1" s="29"/>
      <x:c r="N1" s="29"/>
    </x:row>
    <x:row r="2">
      <x:c r="A2" s="70" t="str">
        <x:v>One line per manufacturing release. Release only after commercial, drawing, finish, evidence, room allocation and packaging gates are aligned.</x:v>
      </x:c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29"/>
      <x:c r="M2" s="29"/>
      <x:c r="N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4">
      <x:c r="A4" s="67" t="str">
        <x:v>Release No.</x:v>
      </x:c>
      <x:c r="B4" s="67" t="str">
        <x:v>Stage</x:v>
      </x:c>
      <x:c r="C4" s="67" t="str">
        <x:v>Release Date</x:v>
      </x:c>
      <x:c r="D4" s="67" t="str">
        <x:v>TIRREN Code / Package</x:v>
      </x:c>
      <x:c r="E4" s="67" t="str">
        <x:v>Qty</x:v>
      </x:c>
      <x:c r="F4" s="67" t="str">
        <x:v>Drawing / Rev</x:v>
      </x:c>
      <x:c r="G4" s="67" t="str">
        <x:v>Finish Ref</x:v>
      </x:c>
      <x:c r="H4" s="67" t="str">
        <x:v>Room / Zone</x:v>
      </x:c>
      <x:c r="I4" s="67" t="str">
        <x:v>Release Status</x:v>
      </x:c>
      <x:c r="J4" s="67" t="str">
        <x:v>Ex-Works Target</x:v>
      </x:c>
      <x:c r="K4" s="67" t="str">
        <x:v>Notes</x:v>
      </x:c>
      <x:c r="L4" s="29"/>
      <x:c r="M4" s="29"/>
      <x:c r="N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</x:row>
  </x:sheetData>
  <x:mergeCells>
    <x:mergeCell ref="A1:K1"/>
    <x:mergeCell ref="A2:K2"/>
  </x:mergeCells>
  <x:conditionalFormatting sqref="I5:I100">
    <x:cfRule type="expression" dxfId="3" priority="1">
      <x:formula>I5="Released"</x:formula>
    </x:cfRule>
    <x:cfRule type="expression" dxfId="4" priority="2">
      <x:formula>I5="Hold"</x:formula>
    </x:cfRule>
  </x:conditionalFormatting>
  <x:dataValidations count="2">
    <x:dataValidation type="list" sqref="B5:B100">
      <x:formula1>"Mock-up,Stage 1,Stage 2,Stage 3,Final"</x:formula1>
    </x:dataValidation>
    <x:dataValidation type="list" sqref="I5:I100">
      <x:formula1>"Draft,Ready for Release,Released,Hold,Superseded"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8" hidden="0" customWidth="1"/>
    <x:col min="5" max="5" width="24" hidden="0" customWidth="1"/>
    <x:col min="6" max="6" width="16" hidden="0" customWidth="1"/>
    <x:col min="7" max="7" width="20" hidden="0" customWidth="1"/>
    <x:col min="8" max="8" width="18" hidden="0" customWidth="1"/>
    <x:col min="9" max="9" width="26" hidden="0" customWidth="1"/>
    <x:col min="10" max="10" width="16" hidden="0" customWidth="1"/>
    <x:col min="11" max="11" width="20" hidden="0" customWidth="1"/>
    <x:col min="12" max="12" width="42" hidden="0" customWidth="1"/>
  </x:cols>
  <x:sheetData>
    <x:row r="1">
      <x:c r="A1" s="69" t="str">
        <x:v>TIRREN Pre-Shipment Quality Inspection Register</x:v>
      </x:c>
      <x:c r="B1" s="69"/>
      <x:c r="C1" s="69"/>
      <x:c r="D1" s="69"/>
      <x:c r="E1" s="69"/>
      <x:c r="F1" s="69"/>
      <x:c r="G1" s="69"/>
      <x:c r="H1" s="69"/>
      <x:c r="I1" s="69"/>
      <x:c r="J1" s="69"/>
      <x:c r="K1" s="69"/>
      <x:c r="L1" s="69"/>
      <x:c r="M1" s="29"/>
      <x:c r="N1" s="29"/>
    </x:row>
    <x:row r="2">
      <x:c r="A2" s="70" t="str">
        <x:v>Track inspection results before packing and dispatch. Link failures to an NCR where rework, replacement or other disposition is required.</x:v>
      </x:c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29"/>
      <x:c r="N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4">
      <x:c r="A4" s="67" t="str">
        <x:v>Inspection No.</x:v>
      </x:c>
      <x:c r="B4" s="67" t="str">
        <x:v>Date</x:v>
      </x:c>
      <x:c r="C4" s="67" t="str">
        <x:v>Release / PO</x:v>
      </x:c>
      <x:c r="D4" s="67" t="str">
        <x:v>Batch</x:v>
      </x:c>
      <x:c r="E4" s="67" t="str">
        <x:v>TIRREN Code</x:v>
      </x:c>
      <x:c r="F4" s="67" t="str">
        <x:v>Qty Inspected</x:v>
      </x:c>
      <x:c r="G4" s="67" t="str">
        <x:v>Drawing / Rev</x:v>
      </x:c>
      <x:c r="H4" s="67" t="str">
        <x:v>Finish Ref</x:v>
      </x:c>
      <x:c r="I4" s="67" t="str">
        <x:v>Result</x:v>
      </x:c>
      <x:c r="J4" s="67" t="str">
        <x:v>NCR Ref</x:v>
      </x:c>
      <x:c r="K4" s="67" t="str">
        <x:v>Inspector</x:v>
      </x:c>
      <x:c r="L4" s="67" t="str">
        <x:v>Notes</x:v>
      </x:c>
      <x:c r="M4" s="29"/>
      <x:c r="N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</x:row>
  </x:sheetData>
  <x:mergeCells>
    <x:mergeCell ref="A1:L1"/>
    <x:mergeCell ref="A2:L2"/>
  </x:mergeCells>
  <x:conditionalFormatting sqref="I5:I100">
    <x:cfRule type="expression" dxfId="5" priority="1">
      <x:formula>OR(I5="Hold",I5="Fail")</x:formula>
    </x:cfRule>
  </x:conditionalFormatting>
  <x:dataValidations count="1">
    <x:dataValidation type="list" sqref="I5:I100">
      <x:formula1>"Pass,Pass with Minor Rectification,Hold,Fail"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0" hidden="0" customWidth="1"/>
    <x:col min="5" max="5" width="24" hidden="0" customWidth="1"/>
    <x:col min="6" max="6" width="24" hidden="0" customWidth="1"/>
    <x:col min="7" max="7" width="12" hidden="0" customWidth="1"/>
    <x:col min="8" max="8" width="24" hidden="0" customWidth="1"/>
    <x:col min="9" max="9" width="34" hidden="0" customWidth="1"/>
    <x:col min="10" max="10" width="20" hidden="0" customWidth="1"/>
    <x:col min="11" max="11" width="22" hidden="0" customWidth="1"/>
    <x:col min="12" max="12" width="18" hidden="0" customWidth="1"/>
    <x:col min="13" max="13" width="46" hidden="0" customWidth="1"/>
  </x:cols>
  <x:sheetData>
    <x:row r="1">
      <x:c r="A1" s="69" t="str">
        <x:v>TIRREN Nonconformance Register</x:v>
      </x:c>
      <x:c r="B1" s="69"/>
      <x:c r="C1" s="69"/>
      <x:c r="D1" s="69"/>
      <x:c r="E1" s="69"/>
      <x:c r="F1" s="69"/>
      <x:c r="G1" s="69"/>
      <x:c r="H1" s="69"/>
      <x:c r="I1" s="69"/>
      <x:c r="J1" s="69"/>
      <x:c r="K1" s="69"/>
      <x:c r="L1" s="69"/>
      <x:c r="M1" s="69"/>
      <x:c r="N1" s="29"/>
    </x:row>
    <x:row r="2">
      <x:c r="A2" s="70" t="str">
        <x:v>Use for factory QC, transit damage, receiving issues or installation-stage nonconformances. Commercial responsibility is determined separately from the factual issue record.</x:v>
      </x:c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4">
      <x:c r="A4" s="67" t="str">
        <x:v>NCR No.</x:v>
      </x:c>
      <x:c r="B4" s="67" t="str">
        <x:v>Date</x:v>
      </x:c>
      <x:c r="C4" s="67" t="str">
        <x:v>Stage</x:v>
      </x:c>
      <x:c r="D4" s="67" t="str">
        <x:v>Shipment / Batch</x:v>
      </x:c>
      <x:c r="E4" s="67" t="str">
        <x:v>Location / Room</x:v>
      </x:c>
      <x:c r="F4" s="67" t="str">
        <x:v>TIRREN Code</x:v>
      </x:c>
      <x:c r="G4" s="67" t="str">
        <x:v>Qty</x:v>
      </x:c>
      <x:c r="H4" s="67" t="str">
        <x:v>Issue Type</x:v>
      </x:c>
      <x:c r="I4" s="67" t="str">
        <x:v>Immediate Containment</x:v>
      </x:c>
      <x:c r="J4" s="67" t="str">
        <x:v>Disposition</x:v>
      </x:c>
      <x:c r="K4" s="67" t="str">
        <x:v>Responsible Party</x:v>
      </x:c>
      <x:c r="L4" s="67" t="str">
        <x:v>Status</x:v>
      </x:c>
      <x:c r="M4" s="67" t="str">
        <x:v>Closure Ref / Notes</x:v>
      </x:c>
      <x:c r="N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</x:row>
  </x:sheetData>
  <x:mergeCells>
    <x:mergeCell ref="A1:M1"/>
    <x:mergeCell ref="A2:M2"/>
  </x:mergeCells>
  <x:conditionalFormatting sqref="L5:L100">
    <x:cfRule type="expression" dxfId="6" priority="1">
      <x:formula>OR(L5="Open",L5="Under Review")</x:formula>
    </x:cfRule>
  </x:conditionalFormatting>
  <x:dataValidations count="4">
    <x:dataValidation type="list" sqref="C5:C100">
      <x:formula1>"Factory QC,Packing,Transit,Receiving,Installation,Handover"</x:formula1>
    </x:dataValidation>
    <x:dataValidation type="list" sqref="H5:H100">
      <x:formula1>"Damage,Surface Defect,Dimension,Finish,Missing Hardware,Configuration Mismatch,Plumbing / Waste,Other"</x:formula1>
    </x:dataValidation>
    <x:dataValidation type="list" sqref="J5:J100">
      <x:formula1>"Use As Is,Repair,Rework,Replace,Credit,Investigate,TBD"</x:formula1>
    </x:dataValidation>
    <x:dataValidation type="list" sqref="L5:L100">
      <x:formula1>"Open,Under Review,Actioned,Closed,Hold"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26" hidden="0" customWidth="1"/>
    <x:col min="5" max="5" width="18" hidden="0" customWidth="1"/>
    <x:col min="6" max="6" width="20" hidden="0" customWidth="1"/>
    <x:col min="7" max="7" width="28" hidden="0" customWidth="1"/>
    <x:col min="8" max="8" width="20" hidden="0" customWidth="1"/>
    <x:col min="9" max="9" width="26" hidden="0" customWidth="1"/>
    <x:col min="10" max="10" width="16" hidden="0" customWidth="1"/>
    <x:col min="11" max="11" width="46" hidden="0" customWidth="1"/>
  </x:cols>
  <x:sheetData>
    <x:row r="1">
      <x:c r="A1" s="69" t="str">
        <x:v>TIRREN Material &amp; Finish Sample Approval Register</x:v>
      </x:c>
      <x:c r="B1" s="69"/>
      <x:c r="C1" s="69"/>
      <x:c r="D1" s="69"/>
      <x:c r="E1" s="69"/>
      <x:c r="F1" s="69"/>
      <x:c r="G1" s="69"/>
      <x:c r="H1" s="69"/>
      <x:c r="I1" s="69"/>
      <x:c r="J1" s="69"/>
      <x:c r="K1" s="69"/>
      <x:c r="L1" s="29"/>
      <x:c r="M1" s="29"/>
      <x:c r="N1" s="29"/>
    </x:row>
    <x:row r="2">
      <x:c r="A2" s="70" t="str">
        <x:v>Track physical finish samples, approvals and superseded references. The production finish should always point back to the current approved sample reference.</x:v>
      </x:c>
      <x:c r="B2" s="70"/>
      <x:c r="C2" s="70"/>
      <x:c r="D2" s="70"/>
      <x:c r="E2" s="70"/>
      <x:c r="F2" s="70"/>
      <x:c r="G2" s="70"/>
      <x:c r="H2" s="70"/>
      <x:c r="I2" s="70"/>
      <x:c r="J2" s="70"/>
      <x:c r="K2" s="70"/>
      <x:c r="L2" s="29"/>
      <x:c r="M2" s="29"/>
      <x:c r="N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4">
      <x:c r="A4" s="67" t="str">
        <x:v>Sample ID</x:v>
      </x:c>
      <x:c r="B4" s="67" t="str">
        <x:v>Issued Date</x:v>
      </x:c>
      <x:c r="C4" s="67" t="str">
        <x:v>Material / Family</x:v>
      </x:c>
      <x:c r="D4" s="67" t="str">
        <x:v>Colour / Pattern</x:v>
      </x:c>
      <x:c r="E4" s="67" t="str">
        <x:v>Surface</x:v>
      </x:c>
      <x:c r="F4" s="67" t="str">
        <x:v>Supplier Batch / Lot</x:v>
      </x:c>
      <x:c r="G4" s="67" t="str">
        <x:v>Linked TIRREN Codes</x:v>
      </x:c>
      <x:c r="H4" s="67" t="str">
        <x:v>Reviewer</x:v>
      </x:c>
      <x:c r="I4" s="67" t="str">
        <x:v>Approval Status</x:v>
      </x:c>
      <x:c r="J4" s="67" t="str">
        <x:v>Approval Date</x:v>
      </x:c>
      <x:c r="K4" s="67" t="str">
        <x:v>Comments</x:v>
      </x:c>
      <x:c r="L4" s="29"/>
      <x:c r="M4" s="29"/>
      <x:c r="N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</x:row>
  </x:sheetData>
  <x:mergeCells>
    <x:mergeCell ref="A1:K1"/>
    <x:mergeCell ref="A2:K2"/>
  </x:mergeCells>
  <x:conditionalFormatting sqref="I5:I100">
    <x:cfRule type="expression" dxfId="7" priority="1">
      <x:formula>I5="Approved"</x:formula>
    </x:cfRule>
  </x:conditionalFormatting>
  <x:dataValidations count="1">
    <x:dataValidation type="list" sqref="I5:I100">
      <x:formula1>"Not Started,In Review,Approved,Approved for Mock-up,Approved with Comments,Revise,Rejected,Superseded"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28" hidden="0" customWidth="1"/>
    <x:col min="4" max="4" width="22" hidden="0" customWidth="1"/>
    <x:col min="5" max="5" width="28" hidden="0" customWidth="1"/>
    <x:col min="6" max="6" width="12" hidden="0" customWidth="1"/>
    <x:col min="7" max="7" width="14" hidden="0" customWidth="1"/>
    <x:col min="8" max="8" width="18" hidden="0" customWidth="1"/>
    <x:col min="9" max="9" width="18" hidden="0" customWidth="1"/>
    <x:col min="10" max="10" width="16" hidden="0" customWidth="1"/>
    <x:col min="11" max="11" width="18" hidden="0" customWidth="1"/>
    <x:col min="12" max="12" width="18" hidden="0" customWidth="1"/>
    <x:col min="13" max="13" width="44" hidden="0" customWidth="1"/>
  </x:cols>
  <x:sheetData>
    <x:row r="1">
      <x:c r="A1" s="87" t="str">
        <x:v>TIRREN Internal Procurement RFQ Register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29"/>
      <x:c r="O1" s="29"/>
    </x:row>
    <x:row r="2">
      <x:c r="A2" s="88" t="str">
        <x:v>Internal backend supplier and costing control. Keep supplier identity, factory pricing and backend model references out of public TIRREN pages.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29"/>
      <x:c r="O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</x:row>
    <x:row r="4">
      <x:c r="A4" s="85" t="str">
        <x:v>RFQ No.</x:v>
      </x:c>
      <x:c r="B4" s="85" t="str">
        <x:v>Date</x:v>
      </x:c>
      <x:c r="C4" s="85" t="str">
        <x:v>Project / Package</x:v>
      </x:c>
      <x:c r="D4" s="85" t="str">
        <x:v>Supplier</x:v>
      </x:c>
      <x:c r="E4" s="85" t="str">
        <x:v>TIRREN / Internal Ref</x:v>
      </x:c>
      <x:c r="F4" s="85" t="str">
        <x:v>Qty</x:v>
      </x:c>
      <x:c r="G4" s="85" t="str">
        <x:v>Currency</x:v>
      </x:c>
      <x:c r="H4" s="85" t="str">
        <x:v>Quoted Unit Price</x:v>
      </x:c>
      <x:c r="I4" s="85" t="str">
        <x:v>Incoterm</x:v>
      </x:c>
      <x:c r="J4" s="85" t="str">
        <x:v>Lead Time</x:v>
      </x:c>
      <x:c r="K4" s="85" t="str">
        <x:v>Quote Valid To</x:v>
      </x:c>
      <x:c r="L4" s="85" t="str">
        <x:v>Status</x:v>
      </x:c>
      <x:c r="M4" s="85" t="str">
        <x:v>Notes</x:v>
      </x:c>
      <x:c r="N4" s="29"/>
      <x:c r="O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</x:row>
  </x:sheetData>
  <x:mergeCells>
    <x:mergeCell ref="A1:M1"/>
    <x:mergeCell ref="A2:M2"/>
  </x:mergeCells>
  <x:conditionalFormatting sqref="L5:L100">
    <x:cfRule type="expression" dxfId="8" priority="1">
      <x:formula>L5="Approved"</x:formula>
    </x:cfRule>
    <x:cfRule type="expression" dxfId="9" priority="2">
      <x:formula>OR(L5="Expired",L5="Hold")</x:formula>
    </x:cfRule>
  </x:conditionalFormatting>
  <x:dataValidations count="1">
    <x:dataValidation type="list" sqref="L5:L100">
      <x:formula1>"Draft,Sent,Quoted,Clarification,Approved,Declined,Expired,Hold"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22" hidden="0" customWidth="1"/>
    <x:col min="5" max="5" width="28" hidden="0" customWidth="1"/>
    <x:col min="6" max="6" width="40" hidden="0" customWidth="1"/>
    <x:col min="7" max="7" width="18" hidden="0" customWidth="1"/>
    <x:col min="8" max="8" width="20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22" hidden="0" customWidth="1"/>
    <x:col min="14" max="14" width="42" hidden="0" customWidth="1"/>
  </x:cols>
  <x:sheetData>
    <x:row r="1">
      <x:c r="A1" s="87" t="str">
        <x:v>TIRREN Order &amp; Variation Register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87"/>
      <x:c r="O1" s="29"/>
    </x:row>
    <x:row r="2">
      <x:c r="A2" s="88" t="str">
        <x:v>Track confirmed orders and every post-order change affecting quantity, geometry, finish, price, programme, evidence or logistics.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</x:row>
    <x:row r="4">
      <x:c r="A4" s="85" t="str">
        <x:v>Change No.</x:v>
      </x:c>
      <x:c r="B4" s="85" t="str">
        <x:v>Order / PO</x:v>
      </x:c>
      <x:c r="C4" s="85" t="str">
        <x:v>Date</x:v>
      </x:c>
      <x:c r="D4" s="85" t="str">
        <x:v>Requested By</x:v>
      </x:c>
      <x:c r="E4" s="85" t="str">
        <x:v>Affected Product / Room</x:v>
      </x:c>
      <x:c r="F4" s="85" t="str">
        <x:v>Change Description</x:v>
      </x:c>
      <x:c r="G4" s="85" t="str">
        <x:v>Price Impact</x:v>
      </x:c>
      <x:c r="H4" s="85" t="str">
        <x:v>Programme Impact</x:v>
      </x:c>
      <x:c r="I4" s="85" t="str">
        <x:v>Drawing Rev Required</x:v>
      </x:c>
      <x:c r="J4" s="85" t="str">
        <x:v>Finish Reapproval</x:v>
      </x:c>
      <x:c r="K4" s="85" t="str">
        <x:v>Evidence Review</x:v>
      </x:c>
      <x:c r="L4" s="85" t="str">
        <x:v>Decision</x:v>
      </x:c>
      <x:c r="M4" s="85" t="str">
        <x:v>Updated Release Ref</x:v>
      </x:c>
      <x:c r="N4" s="85" t="str">
        <x:v>Notes</x:v>
      </x:c>
      <x:c r="O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</x:row>
  </x:sheetData>
  <x:mergeCells>
    <x:mergeCell ref="A1:N1"/>
    <x:mergeCell ref="A2:N2"/>
  </x:mergeCells>
  <x:conditionalFormatting sqref="L5:L100">
    <x:cfRule type="expression" dxfId="10" priority="1">
      <x:formula>L5="Approved"</x:formula>
    </x:cfRule>
    <x:cfRule type="expression" dxfId="11" priority="2">
      <x:formula>OR(L5="Pending",L5="Hold")</x:formula>
    </x:cfRule>
  </x:conditionalFormatting>
  <x:dataValidations count="4">
    <x:dataValidation type="list" sqref="L5:L100">
      <x:formula1>"Pending,Approved,Rejected,Hold,Superseded"</x:formula1>
    </x:dataValidation>
    <x:dataValidation type="list" sqref="I5:I100">
      <x:formula1>"Yes,No,TBD"</x:formula1>
    </x:dataValidation>
    <x:dataValidation type="list" sqref="J5:J100">
      <x:formula1>"Yes,No,TBD"</x:formula1>
    </x:dataValidation>
    <x:dataValidation type="list" sqref="K5:K100">
      <x:formula1>"Yes,No,TBD"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24" hidden="0" customWidth="1"/>
    <x:col min="8" max="8" width="20" hidden="0" customWidth="1"/>
    <x:col min="9" max="9" width="18" hidden="0" customWidth="1"/>
    <x:col min="10" max="10" width="14" hidden="0" customWidth="1"/>
    <x:col min="11" max="11" width="18" hidden="0" customWidth="1"/>
    <x:col min="12" max="12" width="18" hidden="0" customWidth="1"/>
    <x:col min="13" max="13" width="18" hidden="0" customWidth="1"/>
    <x:col min="14" max="14" width="40" hidden="0" customWidth="1"/>
  </x:cols>
  <x:sheetData>
    <x:row r="1">
      <x:c r="A1" s="87" t="str">
        <x:v>TIRREN Shipment Release Register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87"/>
      <x:c r="O1" s="29"/>
    </x:row>
    <x:row r="2">
      <x:c r="A2" s="88" t="str">
        <x:v>Final logistics gate linking released quantity, QC status, packing, container details and shipment documents.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</x:row>
    <x:row r="4">
      <x:c r="A4" s="85" t="str">
        <x:v>Shipment No.</x:v>
      </x:c>
      <x:c r="B4" s="85" t="str">
        <x:v>Loading Date</x:v>
      </x:c>
      <x:c r="C4" s="85" t="str">
        <x:v>Container No.</x:v>
      </x:c>
      <x:c r="D4" s="85" t="str">
        <x:v>Seal No.</x:v>
      </x:c>
      <x:c r="E4" s="85" t="str">
        <x:v>Container Type</x:v>
      </x:c>
      <x:c r="F4" s="85" t="str">
        <x:v>Port of Loading</x:v>
      </x:c>
      <x:c r="G4" s="85" t="str">
        <x:v>Destination</x:v>
      </x:c>
      <x:c r="H4" s="85" t="str">
        <x:v>Packing List Ref</x:v>
      </x:c>
      <x:c r="I4" s="85" t="str">
        <x:v>QC Status</x:v>
      </x:c>
      <x:c r="J4" s="85" t="str">
        <x:v>Open NCRs</x:v>
      </x:c>
      <x:c r="K4" s="85" t="str">
        <x:v>Release Status</x:v>
      </x:c>
      <x:c r="L4" s="85" t="str">
        <x:v>ETD / Ship Date</x:v>
      </x:c>
      <x:c r="M4" s="85" t="str">
        <x:v>ETA / Delivery</x:v>
      </x:c>
      <x:c r="N4" s="85" t="str">
        <x:v>Notes</x:v>
      </x:c>
      <x:c r="O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</x:row>
  </x:sheetData>
  <x:mergeCells>
    <x:mergeCell ref="A1:N1"/>
    <x:mergeCell ref="A2:N2"/>
  </x:mergeCells>
  <x:conditionalFormatting sqref="K5:K100">
    <x:cfRule type="expression" dxfId="12" priority="1">
      <x:formula>K5="Released"</x:formula>
    </x:cfRule>
    <x:cfRule type="expression" dxfId="13" priority="2">
      <x:formula>K5="Hold"</x:formula>
    </x:cfRule>
  </x:conditionalFormatting>
  <x:dataValidations count="3">
    <x:dataValidation type="list" sqref="E5:E100">
      <x:formula1>"20GP,40GP,40HQ,LCL,Air,Other"</x:formula1>
    </x:dataValidation>
    <x:dataValidation type="list" sqref="I5:I100">
      <x:formula1>"Clear,Conditional,Hold"</x:formula1>
    </x:dataValidation>
    <x:dataValidation type="list" sqref="K5:K100">
      <x:formula1>"Draft,Ready,Released,Hold,Closed"</x:formula1>
    </x:dataValidation>
  </x:dataValidation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4" hidden="0" customWidth="1"/>
    <x:col min="12" max="12" width="22" hidden="0" customWidth="1"/>
    <x:col min="13" max="13" width="42" hidden="0" customWidth="1"/>
  </x:cols>
  <x:sheetData>
    <x:row r="1">
      <x:c r="A1" s="87" t="str">
        <x:v>TIRREN Project Handover &amp; Closeout Register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29"/>
      <x:c r="O1" s="29"/>
    </x:row>
    <x:row r="2">
      <x:c r="A2" s="88" t="str">
        <x:v>Track final deliveries, product schedules, closeout documents, punch-list items and operator handover status.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29"/>
      <x:c r="O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</x:row>
    <x:row r="4">
      <x:c r="A4" s="85" t="str">
        <x:v>Closeout Ref</x:v>
      </x:c>
      <x:c r="B4" s="85" t="str">
        <x:v>Project / Stage</x:v>
      </x:c>
      <x:c r="C4" s="85" t="str">
        <x:v>Final Delivery Date</x:v>
      </x:c>
      <x:c r="D4" s="85" t="str">
        <x:v>Final Product Schedule</x:v>
      </x:c>
      <x:c r="E4" s="85" t="str">
        <x:v>Final Drawings</x:v>
      </x:c>
      <x:c r="F4" s="85" t="str">
        <x:v>Evidence Pack</x:v>
      </x:c>
      <x:c r="G4" s="85" t="str">
        <x:v>Finish Records</x:v>
      </x:c>
      <x:c r="H4" s="85" t="str">
        <x:v>O&amp;M Issued</x:v>
      </x:c>
      <x:c r="I4" s="85" t="str">
        <x:v>Warranty / Terms</x:v>
      </x:c>
      <x:c r="J4" s="85" t="str">
        <x:v>Open Punch Items</x:v>
      </x:c>
      <x:c r="K4" s="85" t="str">
        <x:v>Closeout Status</x:v>
      </x:c>
      <x:c r="L4" s="85" t="str">
        <x:v>Accepted By</x:v>
      </x:c>
      <x:c r="M4" s="85" t="str">
        <x:v>Notes</x:v>
      </x:c>
      <x:c r="N4" s="29"/>
      <x:c r="O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</x:row>
  </x:sheetData>
  <x:mergeCells>
    <x:mergeCell ref="A1:M1"/>
    <x:mergeCell ref="A2:M2"/>
  </x:mergeCells>
  <x:conditionalFormatting sqref="K5:K100">
    <x:cfRule type="expression" dxfId="14" priority="1">
      <x:formula>K5="Complete"</x:formula>
    </x:cfRule>
    <x:cfRule type="expression" dxfId="15" priority="2">
      <x:formula>OR(K5="Hold",K5="Complete with Open Items")</x:formula>
    </x:cfRule>
  </x:conditionalFormatting>
  <x:dataValidations count="7">
    <x:dataValidation type="list" sqref="D5:D100">
      <x:formula1>"Yes,No,N/A,Pending"</x:formula1>
    </x:dataValidation>
    <x:dataValidation type="list" sqref="E5:E100">
      <x:formula1>"Yes,No,N/A,Pending"</x:formula1>
    </x:dataValidation>
    <x:dataValidation type="list" sqref="F5:F100">
      <x:formula1>"Yes,No,N/A,Pending"</x:formula1>
    </x:dataValidation>
    <x:dataValidation type="list" sqref="G5:G100">
      <x:formula1>"Yes,No,N/A,Pending"</x:formula1>
    </x:dataValidation>
    <x:dataValidation type="list" sqref="H5:H100">
      <x:formula1>"Yes,No,N/A,Pending"</x:formula1>
    </x:dataValidation>
    <x:dataValidation type="list" sqref="I5:I100">
      <x:formula1>"Yes,No,N/A,Pending"</x:formula1>
    </x:dataValidation>
    <x:dataValidation type="list" sqref="K5:K100">
      <x:formula1>"Not Started,In Progress,Complete with Open Items,Complete,Hold"</x:formula1>
    </x:dataValidation>
  </x:dataValidation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22" hidden="0" customWidth="1"/>
    <x:col min="5" max="5" width="22" hidden="0" customWidth="1"/>
    <x:col min="6" max="6" width="10" hidden="0" customWidth="1"/>
    <x:col min="7" max="7" width="22" hidden="0" customWidth="1"/>
    <x:col min="8" max="8" width="20" hidden="0" customWidth="1"/>
    <x:col min="9" max="9" width="18" hidden="0" customWidth="1"/>
    <x:col min="10" max="10" width="20" hidden="0" customWidth="1"/>
    <x:col min="11" max="11" width="22" hidden="0" customWidth="1"/>
    <x:col min="12" max="12" width="18" hidden="0" customWidth="1"/>
    <x:col min="13" max="13" width="20" hidden="0" customWidth="1"/>
    <x:col min="14" max="14" width="42" hidden="0" customWidth="1"/>
  </x:cols>
  <x:sheetData>
    <x:row r="1">
      <x:c r="A1" s="87" t="str">
        <x:v>TIRREN Warranty / Service Register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87"/>
      <x:c r="O1" s="29"/>
    </x:row>
    <x:row r="2">
      <x:c r="A2" s="88" t="str">
        <x:v>Issue tracking for after-sales investigation. Recording a request does not itself confirm warranty coverage.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29"/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</x:row>
    <x:row r="4">
      <x:c r="A4" s="85" t="str">
        <x:v>Case No.</x:v>
      </x:c>
      <x:c r="B4" s="85" t="str">
        <x:v>Opened Date</x:v>
      </x:c>
      <x:c r="C4" s="85" t="str">
        <x:v>Project / Customer</x:v>
      </x:c>
      <x:c r="D4" s="85" t="str">
        <x:v>Room / Zone</x:v>
      </x:c>
      <x:c r="E4" s="85" t="str">
        <x:v>TIRREN Code</x:v>
      </x:c>
      <x:c r="F4" s="85" t="str">
        <x:v>Qty</x:v>
      </x:c>
      <x:c r="G4" s="85" t="str">
        <x:v>Issue Type</x:v>
      </x:c>
      <x:c r="H4" s="85" t="str">
        <x:v>Initial Assessment</x:v>
      </x:c>
      <x:c r="I4" s="85" t="str">
        <x:v>Evidence Complete</x:v>
      </x:c>
      <x:c r="J4" s="85" t="str">
        <x:v>Proposed Action</x:v>
      </x:c>
      <x:c r="K4" s="85" t="str">
        <x:v>Responsibility Status</x:v>
      </x:c>
      <x:c r="L4" s="85" t="str">
        <x:v>Target Resolution</x:v>
      </x:c>
      <x:c r="M4" s="85" t="str">
        <x:v>Case Status</x:v>
      </x:c>
      <x:c r="N4" s="85" t="str">
        <x:v>Closure Notes</x:v>
      </x:c>
      <x:c r="O4" s="29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/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</x:row>
  </x:sheetData>
  <x:mergeCells>
    <x:mergeCell ref="A1:N1"/>
    <x:mergeCell ref="A2:N2"/>
  </x:mergeCells>
  <x:conditionalFormatting sqref="M5:M100">
    <x:cfRule type="expression" dxfId="16" priority="1">
      <x:formula>M5="Closed"</x:formula>
    </x:cfRule>
    <x:cfRule type="expression" dxfId="17" priority="2">
      <x:formula>OR(M5="Open",M5="Under Review",M5="Hold")</x:formula>
    </x:cfRule>
  </x:conditionalFormatting>
  <x:dataValidations count="6">
    <x:dataValidation type="list" sqref="G5:G100">
      <x:formula1>"Surface Defect,Damage,Movement / Fixing,Plumbing / Drainage,Finish,Configuration,Other"</x:formula1>
    </x:dataValidation>
    <x:dataValidation type="list" sqref="H5:H100">
      <x:formula1>"Manufacturing,Installation,Transit,Maintenance,Unconfirmed"</x:formula1>
    </x:dataValidation>
    <x:dataValidation type="list" sqref="I5:I100">
      <x:formula1>"Yes,No,Partial"</x:formula1>
    </x:dataValidation>
    <x:dataValidation type="list" sqref="J5:J100">
      <x:formula1>"Inspect,Advise,Repair,Replace,Commercial Review,Other"</x:formula1>
    </x:dataValidation>
    <x:dataValidation type="list" sqref="K5:K100">
      <x:formula1>"Pending,Confirmed,Commercial Review,N/A"</x:formula1>
    </x:dataValidation>
    <x:dataValidation type="list" sqref="M5:M100">
      <x:formula1>"Open,Waiting for Evidence,Under Review,Actioned,Closed,Hold"</x:formula1>
    </x:dataValidation>
  </x:dataValidations>
  <x:pageMargins left="0.7" right="0.7" top="0.75" bottom="0.75" header="0.3" footer="0.3"/>
</x:worksheet>
</file>